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-15" windowWidth="14475" windowHeight="12315" firstSheet="2" activeTab="2"/>
  </bookViews>
  <sheets>
    <sheet name="2017" sheetId="2" state="hidden" r:id="rId1"/>
    <sheet name="2017 (1)" sheetId="3" state="hidden" r:id="rId2"/>
    <sheet name="2018" sheetId="4" r:id="rId3"/>
  </sheets>
  <externalReferences>
    <externalReference r:id="rId4"/>
    <externalReference r:id="rId5"/>
  </externalReferences>
  <definedNames>
    <definedName name="_xlnm.Print_Titles" localSheetId="0">'2017'!$8:$10</definedName>
  </definedNames>
  <calcPr calcId="145621"/>
</workbook>
</file>

<file path=xl/calcChain.xml><?xml version="1.0" encoding="utf-8"?>
<calcChain xmlns="http://schemas.openxmlformats.org/spreadsheetml/2006/main">
  <c r="M159" i="4" l="1"/>
  <c r="M158" i="4"/>
  <c r="M157" i="4"/>
  <c r="M154" i="4"/>
  <c r="M152" i="4"/>
  <c r="M139" i="4"/>
  <c r="M138" i="4"/>
  <c r="M134" i="4"/>
  <c r="M133" i="4"/>
  <c r="M129" i="4"/>
  <c r="M128" i="4"/>
  <c r="M124" i="4"/>
  <c r="M122" i="4"/>
  <c r="M149" i="4" l="1"/>
  <c r="M148" i="4"/>
  <c r="M144" i="4"/>
  <c r="M143" i="4"/>
  <c r="J159" i="4" l="1"/>
  <c r="J158" i="4"/>
  <c r="J157" i="4"/>
  <c r="J154" i="4"/>
  <c r="J152" i="4"/>
  <c r="J149" i="4"/>
  <c r="J148" i="4"/>
  <c r="J144" i="4"/>
  <c r="J143" i="4"/>
  <c r="J139" i="4"/>
  <c r="J138" i="4"/>
  <c r="J134" i="4"/>
  <c r="J133" i="4"/>
  <c r="J129" i="4"/>
  <c r="J128" i="4"/>
  <c r="J124" i="4"/>
  <c r="J122" i="4"/>
  <c r="G124" i="4" l="1"/>
  <c r="G128" i="4"/>
  <c r="G129" i="4"/>
  <c r="G133" i="4"/>
  <c r="G134" i="4"/>
  <c r="G138" i="4"/>
  <c r="G139" i="4"/>
  <c r="G143" i="4"/>
  <c r="G144" i="4"/>
  <c r="G148" i="4"/>
  <c r="G149" i="4"/>
  <c r="G152" i="4"/>
  <c r="G154" i="4"/>
  <c r="G157" i="4"/>
  <c r="G158" i="4"/>
  <c r="G159" i="4"/>
  <c r="G122" i="4"/>
  <c r="F268" i="4" l="1"/>
  <c r="E268" i="4"/>
  <c r="G267" i="4"/>
  <c r="F263" i="4"/>
  <c r="E263" i="4"/>
  <c r="G262" i="4"/>
  <c r="F258" i="4"/>
  <c r="E258" i="4"/>
  <c r="G256" i="4"/>
  <c r="F253" i="4"/>
  <c r="E253" i="4"/>
  <c r="G252" i="4"/>
  <c r="F248" i="4"/>
  <c r="E248" i="4"/>
  <c r="G247" i="4"/>
  <c r="F243" i="4"/>
  <c r="E243" i="4"/>
  <c r="G241" i="4"/>
  <c r="F238" i="4"/>
  <c r="E238" i="4"/>
  <c r="G238" i="4" s="1"/>
  <c r="G237" i="4"/>
  <c r="F233" i="4"/>
  <c r="E233" i="4"/>
  <c r="G231" i="4"/>
  <c r="G228" i="4"/>
  <c r="G226" i="4"/>
  <c r="G223" i="4"/>
  <c r="G222" i="4"/>
  <c r="G218" i="4"/>
  <c r="G217" i="4"/>
  <c r="G213" i="4"/>
  <c r="G212" i="4"/>
  <c r="G208" i="4"/>
  <c r="G207" i="4"/>
  <c r="G268" i="4" l="1"/>
  <c r="G263" i="4"/>
  <c r="G258" i="4"/>
  <c r="G248" i="4"/>
  <c r="G243" i="4"/>
  <c r="G233" i="4"/>
  <c r="G253" i="4"/>
  <c r="F75" i="4" l="1"/>
  <c r="E75" i="4"/>
  <c r="G74" i="4"/>
  <c r="G73" i="4"/>
  <c r="F70" i="4"/>
  <c r="E70" i="4"/>
  <c r="G67" i="4"/>
  <c r="F65" i="4"/>
  <c r="E65" i="4"/>
  <c r="G62" i="4"/>
  <c r="F60" i="4"/>
  <c r="E60" i="4"/>
  <c r="G58" i="4"/>
  <c r="F55" i="4"/>
  <c r="E55" i="4"/>
  <c r="G53" i="4"/>
  <c r="F50" i="4"/>
  <c r="E50" i="4"/>
  <c r="G48" i="4"/>
  <c r="G50" i="4" s="1"/>
  <c r="F45" i="4"/>
  <c r="E45" i="4"/>
  <c r="G42" i="4"/>
  <c r="G75" i="4" l="1"/>
  <c r="G60" i="4"/>
  <c r="G55" i="4"/>
  <c r="G70" i="4"/>
  <c r="G45" i="4"/>
  <c r="G65" i="4"/>
  <c r="E688" i="4"/>
  <c r="G687" i="4"/>
  <c r="G688" i="4" l="1"/>
  <c r="F690" i="4"/>
  <c r="E690" i="4"/>
  <c r="G690" i="4" l="1"/>
  <c r="F677" i="4" l="1"/>
  <c r="E677" i="4"/>
  <c r="G675" i="4"/>
  <c r="G677" i="4" s="1"/>
  <c r="F672" i="4"/>
  <c r="E672" i="4"/>
  <c r="G670" i="4"/>
  <c r="G672" i="4" s="1"/>
  <c r="F667" i="4"/>
  <c r="E667" i="4"/>
  <c r="G665" i="4"/>
  <c r="G667" i="4" s="1"/>
  <c r="F662" i="4"/>
  <c r="E662" i="4"/>
  <c r="G660" i="4"/>
  <c r="G662" i="4" s="1"/>
  <c r="F657" i="4"/>
  <c r="E657" i="4"/>
  <c r="G655" i="4"/>
  <c r="G657" i="4" s="1"/>
  <c r="F652" i="4"/>
  <c r="E652" i="4"/>
  <c r="G650" i="4"/>
  <c r="G652" i="4" s="1"/>
  <c r="F647" i="4"/>
  <c r="E647" i="4"/>
  <c r="G645" i="4"/>
  <c r="G647" i="4" s="1"/>
  <c r="F642" i="4"/>
  <c r="E642" i="4"/>
  <c r="G640" i="4"/>
  <c r="G642" i="4" s="1"/>
  <c r="F712" i="4" l="1"/>
  <c r="E712" i="4"/>
  <c r="G710" i="4"/>
  <c r="G712" i="4" s="1"/>
  <c r="F707" i="4"/>
  <c r="E707" i="4"/>
  <c r="G705" i="4"/>
  <c r="G707" i="4" s="1"/>
  <c r="F702" i="4"/>
  <c r="E702" i="4"/>
  <c r="G700" i="4"/>
  <c r="G702" i="4" s="1"/>
  <c r="F697" i="4"/>
  <c r="E697" i="4"/>
  <c r="G695" i="4"/>
  <c r="G697" i="4" s="1"/>
  <c r="F40" i="4" l="1"/>
  <c r="E40" i="4"/>
  <c r="G38" i="4"/>
  <c r="F35" i="4"/>
  <c r="E35" i="4"/>
  <c r="G33" i="4"/>
  <c r="F30" i="4"/>
  <c r="E30" i="4"/>
  <c r="G28" i="4"/>
  <c r="F25" i="4"/>
  <c r="E25" i="4"/>
  <c r="G23" i="4"/>
  <c r="F20" i="4"/>
  <c r="E20" i="4"/>
  <c r="G18" i="4"/>
  <c r="F15" i="4"/>
  <c r="E15" i="4"/>
  <c r="G11" i="4"/>
  <c r="G20" i="4" l="1"/>
  <c r="G40" i="4"/>
  <c r="G15" i="4"/>
  <c r="G35" i="4"/>
  <c r="G30" i="4"/>
  <c r="G25" i="4"/>
  <c r="B10" i="4"/>
  <c r="C10" i="4" s="1"/>
  <c r="D10" i="4" s="1"/>
  <c r="O611" i="2" l="1"/>
  <c r="N611" i="2"/>
  <c r="P611" i="2" s="1"/>
  <c r="P610" i="2"/>
  <c r="P606" i="2"/>
  <c r="P605" i="2"/>
  <c r="O601" i="2"/>
  <c r="P601" i="2" s="1"/>
  <c r="N601" i="2"/>
  <c r="P600" i="2"/>
  <c r="P596" i="2"/>
  <c r="P595" i="2"/>
  <c r="P594" i="2"/>
  <c r="P591" i="2"/>
  <c r="P590" i="2"/>
  <c r="P586" i="2"/>
  <c r="P585" i="2"/>
  <c r="P581" i="2"/>
  <c r="P580" i="2"/>
  <c r="P576" i="2"/>
  <c r="P575" i="2"/>
  <c r="P571" i="2"/>
  <c r="P570" i="2"/>
  <c r="P566" i="2"/>
  <c r="P565" i="2"/>
  <c r="P561" i="2"/>
  <c r="P560" i="2"/>
  <c r="O556" i="2"/>
  <c r="N556" i="2"/>
  <c r="P555" i="2"/>
  <c r="P554" i="2"/>
  <c r="O551" i="2"/>
  <c r="N551" i="2"/>
  <c r="P550" i="2"/>
  <c r="P549" i="2"/>
  <c r="P546" i="2"/>
  <c r="P545" i="2"/>
  <c r="P541" i="2"/>
  <c r="P540" i="2"/>
  <c r="P536" i="2"/>
  <c r="P535" i="2"/>
  <c r="P531" i="2"/>
  <c r="P530" i="2"/>
  <c r="P526" i="2"/>
  <c r="P525" i="2"/>
  <c r="P521" i="2"/>
  <c r="P520" i="2"/>
  <c r="P516" i="2"/>
  <c r="P515" i="2"/>
  <c r="P511" i="2"/>
  <c r="P510" i="2"/>
  <c r="P509" i="2"/>
  <c r="O506" i="2"/>
  <c r="P506" i="2" s="1"/>
  <c r="P505" i="2"/>
  <c r="P504" i="2"/>
  <c r="N501" i="2"/>
  <c r="P500" i="2"/>
  <c r="P501" i="2" s="1"/>
  <c r="O499" i="2"/>
  <c r="O501" i="2" s="1"/>
  <c r="N496" i="2"/>
  <c r="P495" i="2"/>
  <c r="P496" i="2" s="1"/>
  <c r="O494" i="2"/>
  <c r="O496" i="2" s="1"/>
  <c r="P491" i="2"/>
  <c r="P490" i="2"/>
  <c r="P486" i="2"/>
  <c r="P485" i="2"/>
  <c r="P481" i="2"/>
  <c r="P480" i="2"/>
  <c r="P476" i="2"/>
  <c r="P475" i="2"/>
  <c r="P471" i="2"/>
  <c r="P470" i="2"/>
  <c r="P466" i="2"/>
  <c r="P465" i="2"/>
  <c r="P461" i="2"/>
  <c r="P460" i="2"/>
  <c r="P456" i="2"/>
  <c r="P455" i="2"/>
  <c r="P451" i="2"/>
  <c r="P450" i="2"/>
  <c r="P446" i="2"/>
  <c r="P445" i="2"/>
  <c r="P441" i="2"/>
  <c r="O441" i="2"/>
  <c r="N441" i="2"/>
  <c r="P439" i="2"/>
  <c r="P436" i="2"/>
  <c r="O436" i="2"/>
  <c r="N436" i="2"/>
  <c r="P434" i="2"/>
  <c r="O431" i="2"/>
  <c r="N431" i="2"/>
  <c r="P429" i="2"/>
  <c r="P431" i="2" s="1"/>
  <c r="O426" i="2"/>
  <c r="N426" i="2"/>
  <c r="P425" i="2"/>
  <c r="P424" i="2"/>
  <c r="P426" i="2" s="1"/>
  <c r="O421" i="2"/>
  <c r="N421" i="2"/>
  <c r="P420" i="2"/>
  <c r="P419" i="2"/>
  <c r="P421" i="2" s="1"/>
  <c r="O416" i="2"/>
  <c r="N416" i="2"/>
  <c r="P414" i="2"/>
  <c r="P416" i="2" s="1"/>
  <c r="O411" i="2"/>
  <c r="N411" i="2"/>
  <c r="P410" i="2"/>
  <c r="P411" i="2" s="1"/>
  <c r="O406" i="2"/>
  <c r="N406" i="2"/>
  <c r="P405" i="2"/>
  <c r="P406" i="2" s="1"/>
  <c r="O401" i="2"/>
  <c r="N401" i="2"/>
  <c r="P399" i="2"/>
  <c r="P401" i="2" s="1"/>
  <c r="O396" i="2"/>
  <c r="N396" i="2"/>
  <c r="P394" i="2"/>
  <c r="P396" i="2" s="1"/>
  <c r="O391" i="2"/>
  <c r="N391" i="2"/>
  <c r="P390" i="2"/>
  <c r="P391" i="2" s="1"/>
  <c r="P386" i="2"/>
  <c r="O386" i="2"/>
  <c r="N386" i="2"/>
  <c r="P384" i="2"/>
  <c r="P381" i="2"/>
  <c r="O381" i="2"/>
  <c r="N381" i="2"/>
  <c r="P380" i="2"/>
  <c r="P376" i="2"/>
  <c r="O376" i="2"/>
  <c r="N376" i="2"/>
  <c r="P375" i="2"/>
  <c r="P371" i="2"/>
  <c r="O371" i="2"/>
  <c r="N371" i="2"/>
  <c r="P370" i="2"/>
  <c r="P366" i="2"/>
  <c r="O366" i="2"/>
  <c r="N366" i="2"/>
  <c r="P365" i="2"/>
  <c r="P361" i="2"/>
  <c r="O361" i="2"/>
  <c r="N361" i="2"/>
  <c r="P360" i="2"/>
  <c r="P356" i="2"/>
  <c r="O356" i="2"/>
  <c r="N356" i="2"/>
  <c r="P355" i="2"/>
  <c r="P351" i="2"/>
  <c r="O351" i="2"/>
  <c r="N351" i="2"/>
  <c r="P349" i="2"/>
  <c r="P346" i="2"/>
  <c r="O346" i="2"/>
  <c r="N346" i="2"/>
  <c r="P345" i="2"/>
  <c r="P341" i="2"/>
  <c r="O341" i="2"/>
  <c r="N341" i="2"/>
  <c r="P340" i="2"/>
  <c r="P336" i="2"/>
  <c r="O336" i="2"/>
  <c r="N336" i="2"/>
  <c r="P335" i="2"/>
  <c r="P331" i="2"/>
  <c r="O331" i="2"/>
  <c r="N331" i="2"/>
  <c r="P329" i="2"/>
  <c r="P326" i="2"/>
  <c r="O326" i="2"/>
  <c r="N326" i="2"/>
  <c r="P325" i="2"/>
  <c r="P551" i="2" l="1"/>
  <c r="P556" i="2"/>
  <c r="P20" i="3"/>
  <c r="O20" i="3"/>
  <c r="N20" i="3"/>
  <c r="P19" i="3"/>
  <c r="O19" i="3"/>
  <c r="N19" i="3"/>
  <c r="P18" i="3"/>
  <c r="O18" i="3"/>
  <c r="N18" i="3"/>
  <c r="O17" i="3"/>
  <c r="N17" i="3"/>
  <c r="P15" i="3"/>
  <c r="O15" i="3"/>
  <c r="N15" i="3"/>
  <c r="P14" i="3"/>
  <c r="O14" i="3"/>
  <c r="N14" i="3"/>
  <c r="P11" i="3"/>
  <c r="O11" i="3"/>
  <c r="N11" i="3"/>
  <c r="P10" i="3"/>
  <c r="O10" i="3"/>
  <c r="N10" i="3"/>
  <c r="P9" i="3"/>
  <c r="O9" i="3"/>
  <c r="N9" i="3"/>
  <c r="P8" i="3"/>
  <c r="O8" i="3"/>
  <c r="N8" i="3"/>
  <c r="P7" i="3"/>
  <c r="O7" i="3"/>
  <c r="N7" i="3"/>
  <c r="P6" i="3"/>
  <c r="O6" i="3"/>
  <c r="N6" i="3"/>
  <c r="P17" i="3" l="1"/>
  <c r="P5" i="3" s="1"/>
  <c r="N5" i="3"/>
  <c r="O5" i="3"/>
  <c r="L611" i="2"/>
  <c r="K611" i="2"/>
  <c r="M610" i="2"/>
  <c r="M606" i="2"/>
  <c r="M605" i="2"/>
  <c r="L601" i="2"/>
  <c r="K601" i="2"/>
  <c r="M600" i="2"/>
  <c r="M596" i="2"/>
  <c r="M595" i="2"/>
  <c r="M594" i="2"/>
  <c r="M591" i="2"/>
  <c r="M590" i="2"/>
  <c r="M586" i="2"/>
  <c r="M585" i="2"/>
  <c r="M581" i="2"/>
  <c r="M580" i="2"/>
  <c r="M576" i="2"/>
  <c r="M575" i="2"/>
  <c r="M571" i="2"/>
  <c r="M570" i="2"/>
  <c r="M566" i="2"/>
  <c r="M565" i="2"/>
  <c r="M561" i="2"/>
  <c r="M560" i="2"/>
  <c r="L556" i="2"/>
  <c r="K556" i="2"/>
  <c r="M555" i="2"/>
  <c r="M554" i="2"/>
  <c r="L551" i="2"/>
  <c r="K551" i="2"/>
  <c r="M550" i="2"/>
  <c r="M549" i="2"/>
  <c r="M546" i="2"/>
  <c r="M545" i="2"/>
  <c r="M541" i="2"/>
  <c r="M540" i="2"/>
  <c r="M536" i="2"/>
  <c r="M535" i="2"/>
  <c r="M531" i="2"/>
  <c r="M530" i="2"/>
  <c r="M526" i="2"/>
  <c r="M525" i="2"/>
  <c r="M521" i="2"/>
  <c r="M520" i="2"/>
  <c r="M516" i="2"/>
  <c r="M515" i="2"/>
  <c r="M511" i="2"/>
  <c r="M510" i="2"/>
  <c r="M509" i="2"/>
  <c r="L506" i="2"/>
  <c r="M506" i="2" s="1"/>
  <c r="M505" i="2"/>
  <c r="M504" i="2"/>
  <c r="K501" i="2"/>
  <c r="M500" i="2"/>
  <c r="M501" i="2" s="1"/>
  <c r="L499" i="2"/>
  <c r="L501" i="2" s="1"/>
  <c r="K496" i="2"/>
  <c r="M495" i="2"/>
  <c r="M496" i="2" s="1"/>
  <c r="L494" i="2"/>
  <c r="L496" i="2" s="1"/>
  <c r="M491" i="2"/>
  <c r="M490" i="2"/>
  <c r="M486" i="2"/>
  <c r="M485" i="2"/>
  <c r="M481" i="2"/>
  <c r="M480" i="2"/>
  <c r="M476" i="2"/>
  <c r="M475" i="2"/>
  <c r="M471" i="2"/>
  <c r="M470" i="2"/>
  <c r="M466" i="2"/>
  <c r="M465" i="2"/>
  <c r="M461" i="2"/>
  <c r="M460" i="2"/>
  <c r="M456" i="2"/>
  <c r="M455" i="2"/>
  <c r="M451" i="2"/>
  <c r="M450" i="2"/>
  <c r="M446" i="2"/>
  <c r="M445" i="2"/>
  <c r="L441" i="2"/>
  <c r="K441" i="2"/>
  <c r="M439" i="2"/>
  <c r="M441" i="2" s="1"/>
  <c r="L436" i="2"/>
  <c r="K436" i="2"/>
  <c r="M434" i="2"/>
  <c r="M436" i="2" s="1"/>
  <c r="L431" i="2"/>
  <c r="K431" i="2"/>
  <c r="M429" i="2"/>
  <c r="M431" i="2" s="1"/>
  <c r="L426" i="2"/>
  <c r="K426" i="2"/>
  <c r="M425" i="2"/>
  <c r="M424" i="2"/>
  <c r="L421" i="2"/>
  <c r="K421" i="2"/>
  <c r="M420" i="2"/>
  <c r="M419" i="2"/>
  <c r="L416" i="2"/>
  <c r="K416" i="2"/>
  <c r="M414" i="2"/>
  <c r="M416" i="2" s="1"/>
  <c r="L411" i="2"/>
  <c r="K411" i="2"/>
  <c r="M410" i="2"/>
  <c r="M411" i="2" s="1"/>
  <c r="L406" i="2"/>
  <c r="K406" i="2"/>
  <c r="M405" i="2"/>
  <c r="M406" i="2" s="1"/>
  <c r="L401" i="2"/>
  <c r="K401" i="2"/>
  <c r="M399" i="2"/>
  <c r="M401" i="2" s="1"/>
  <c r="L396" i="2"/>
  <c r="K396" i="2"/>
  <c r="M394" i="2"/>
  <c r="M396" i="2" s="1"/>
  <c r="L391" i="2"/>
  <c r="K391" i="2"/>
  <c r="M390" i="2"/>
  <c r="M391" i="2" s="1"/>
  <c r="L386" i="2"/>
  <c r="K386" i="2"/>
  <c r="M384" i="2"/>
  <c r="M386" i="2" s="1"/>
  <c r="L381" i="2"/>
  <c r="K381" i="2"/>
  <c r="M380" i="2"/>
  <c r="M381" i="2" s="1"/>
  <c r="L376" i="2"/>
  <c r="K376" i="2"/>
  <c r="M375" i="2"/>
  <c r="M376" i="2" s="1"/>
  <c r="L371" i="2"/>
  <c r="K371" i="2"/>
  <c r="M370" i="2"/>
  <c r="M371" i="2" s="1"/>
  <c r="L366" i="2"/>
  <c r="K366" i="2"/>
  <c r="M365" i="2"/>
  <c r="M366" i="2" s="1"/>
  <c r="L361" i="2"/>
  <c r="K361" i="2"/>
  <c r="M360" i="2"/>
  <c r="M361" i="2" s="1"/>
  <c r="L356" i="2"/>
  <c r="K356" i="2"/>
  <c r="M355" i="2"/>
  <c r="M356" i="2" s="1"/>
  <c r="L351" i="2"/>
  <c r="K351" i="2"/>
  <c r="M349" i="2"/>
  <c r="M351" i="2" s="1"/>
  <c r="L346" i="2"/>
  <c r="K346" i="2"/>
  <c r="M345" i="2"/>
  <c r="M346" i="2" s="1"/>
  <c r="L341" i="2"/>
  <c r="K341" i="2"/>
  <c r="M340" i="2"/>
  <c r="M341" i="2" s="1"/>
  <c r="L336" i="2"/>
  <c r="K336" i="2"/>
  <c r="M335" i="2"/>
  <c r="M336" i="2" s="1"/>
  <c r="L331" i="2"/>
  <c r="K331" i="2"/>
  <c r="M329" i="2"/>
  <c r="M331" i="2" s="1"/>
  <c r="L326" i="2"/>
  <c r="K326" i="2"/>
  <c r="M325" i="2"/>
  <c r="M326" i="2" s="1"/>
  <c r="M551" i="2" l="1"/>
  <c r="M556" i="2"/>
  <c r="M601" i="2"/>
  <c r="M611" i="2"/>
  <c r="M421" i="2"/>
  <c r="M426" i="2"/>
  <c r="M14" i="3"/>
  <c r="L14" i="3"/>
  <c r="K14" i="3"/>
  <c r="M20" i="3"/>
  <c r="L20" i="3"/>
  <c r="K20" i="3"/>
  <c r="J20" i="3"/>
  <c r="I20" i="3"/>
  <c r="H20" i="3"/>
  <c r="M19" i="3"/>
  <c r="L19" i="3"/>
  <c r="K19" i="3"/>
  <c r="J19" i="3"/>
  <c r="I19" i="3"/>
  <c r="H19" i="3"/>
  <c r="M18" i="3"/>
  <c r="L18" i="3"/>
  <c r="K18" i="3"/>
  <c r="J18" i="3"/>
  <c r="I18" i="3"/>
  <c r="H18" i="3"/>
  <c r="L17" i="3"/>
  <c r="K17" i="3"/>
  <c r="M15" i="3"/>
  <c r="L15" i="3"/>
  <c r="K15" i="3"/>
  <c r="J15" i="3"/>
  <c r="I15" i="3"/>
  <c r="H15" i="3"/>
  <c r="J14" i="3"/>
  <c r="I14" i="3"/>
  <c r="H14" i="3"/>
  <c r="M11" i="3"/>
  <c r="L11" i="3"/>
  <c r="K11" i="3"/>
  <c r="M10" i="3"/>
  <c r="L10" i="3"/>
  <c r="K10" i="3"/>
  <c r="J10" i="3"/>
  <c r="I10" i="3"/>
  <c r="H10" i="3"/>
  <c r="M9" i="3"/>
  <c r="L9" i="3"/>
  <c r="K9" i="3"/>
  <c r="J9" i="3"/>
  <c r="I9" i="3"/>
  <c r="H9" i="3"/>
  <c r="M8" i="3"/>
  <c r="L8" i="3"/>
  <c r="K8" i="3"/>
  <c r="J8" i="3"/>
  <c r="I8" i="3"/>
  <c r="H8" i="3"/>
  <c r="M7" i="3"/>
  <c r="L7" i="3"/>
  <c r="K7" i="3"/>
  <c r="J7" i="3"/>
  <c r="I7" i="3"/>
  <c r="H7" i="3"/>
  <c r="M6" i="3"/>
  <c r="L6" i="3"/>
  <c r="K6" i="3"/>
  <c r="J6" i="3"/>
  <c r="I6" i="3"/>
  <c r="H6" i="3"/>
  <c r="G19" i="3"/>
  <c r="F19" i="3"/>
  <c r="G6" i="3"/>
  <c r="F6" i="3"/>
  <c r="E19" i="3"/>
  <c r="E6" i="3"/>
  <c r="D20" i="3"/>
  <c r="C20" i="3"/>
  <c r="B20" i="3"/>
  <c r="D19" i="3"/>
  <c r="C19" i="3"/>
  <c r="B19" i="3"/>
  <c r="D18" i="3"/>
  <c r="C18" i="3"/>
  <c r="B18" i="3"/>
  <c r="D17" i="3"/>
  <c r="C17" i="3"/>
  <c r="B17" i="3"/>
  <c r="D15" i="3"/>
  <c r="C15" i="3"/>
  <c r="B15" i="3"/>
  <c r="D14" i="3"/>
  <c r="C14" i="3"/>
  <c r="B14" i="3"/>
  <c r="D11" i="3"/>
  <c r="C11" i="3"/>
  <c r="B11" i="3"/>
  <c r="D10" i="3"/>
  <c r="C10" i="3"/>
  <c r="B10" i="3"/>
  <c r="D9" i="3"/>
  <c r="C9" i="3"/>
  <c r="B9" i="3"/>
  <c r="D8" i="3"/>
  <c r="C8" i="3"/>
  <c r="B8" i="3"/>
  <c r="D7" i="3"/>
  <c r="C7" i="3"/>
  <c r="B7" i="3"/>
  <c r="D6" i="3"/>
  <c r="C6" i="3"/>
  <c r="B6" i="3"/>
  <c r="H501" i="2"/>
  <c r="E501" i="2"/>
  <c r="H496" i="2"/>
  <c r="E496" i="2"/>
  <c r="M17" i="3" l="1"/>
  <c r="D5" i="3"/>
  <c r="C5" i="3"/>
  <c r="K5" i="3"/>
  <c r="B5" i="3"/>
  <c r="M5" i="3"/>
  <c r="L5" i="3"/>
  <c r="I611" i="2"/>
  <c r="H611" i="2"/>
  <c r="J610" i="2"/>
  <c r="J606" i="2"/>
  <c r="J605" i="2"/>
  <c r="I601" i="2"/>
  <c r="H601" i="2"/>
  <c r="J601" i="2" s="1"/>
  <c r="J600" i="2"/>
  <c r="J596" i="2"/>
  <c r="J595" i="2"/>
  <c r="J594" i="2"/>
  <c r="J591" i="2"/>
  <c r="J590" i="2"/>
  <c r="J586" i="2"/>
  <c r="J585" i="2"/>
  <c r="J581" i="2"/>
  <c r="J580" i="2"/>
  <c r="J576" i="2"/>
  <c r="J575" i="2"/>
  <c r="J571" i="2"/>
  <c r="J570" i="2"/>
  <c r="J566" i="2"/>
  <c r="J565" i="2"/>
  <c r="J561" i="2"/>
  <c r="J560" i="2"/>
  <c r="I556" i="2"/>
  <c r="H556" i="2"/>
  <c r="J555" i="2"/>
  <c r="J554" i="2"/>
  <c r="I551" i="2"/>
  <c r="H551" i="2"/>
  <c r="J551" i="2" s="1"/>
  <c r="J550" i="2"/>
  <c r="J549" i="2"/>
  <c r="J546" i="2"/>
  <c r="J545" i="2"/>
  <c r="J541" i="2"/>
  <c r="J540" i="2"/>
  <c r="J536" i="2"/>
  <c r="J535" i="2"/>
  <c r="J531" i="2"/>
  <c r="J530" i="2"/>
  <c r="J526" i="2"/>
  <c r="J525" i="2"/>
  <c r="J521" i="2"/>
  <c r="J520" i="2"/>
  <c r="J516" i="2"/>
  <c r="J515" i="2"/>
  <c r="J511" i="2"/>
  <c r="J510" i="2"/>
  <c r="J509" i="2"/>
  <c r="I506" i="2"/>
  <c r="J506" i="2" s="1"/>
  <c r="J505" i="2"/>
  <c r="J504" i="2"/>
  <c r="J500" i="2"/>
  <c r="J501" i="2" s="1"/>
  <c r="I499" i="2"/>
  <c r="I501" i="2" s="1"/>
  <c r="J495" i="2"/>
  <c r="J496" i="2" s="1"/>
  <c r="I494" i="2"/>
  <c r="I496" i="2" s="1"/>
  <c r="J491" i="2"/>
  <c r="J490" i="2"/>
  <c r="J486" i="2"/>
  <c r="J485" i="2"/>
  <c r="J481" i="2"/>
  <c r="J480" i="2"/>
  <c r="J476" i="2"/>
  <c r="J475" i="2"/>
  <c r="J471" i="2"/>
  <c r="J470" i="2"/>
  <c r="J466" i="2"/>
  <c r="J465" i="2"/>
  <c r="J461" i="2"/>
  <c r="J460" i="2"/>
  <c r="J456" i="2"/>
  <c r="J455" i="2"/>
  <c r="J451" i="2"/>
  <c r="J450" i="2"/>
  <c r="J446" i="2"/>
  <c r="J445" i="2"/>
  <c r="F611" i="2"/>
  <c r="E611" i="2"/>
  <c r="G611" i="2" s="1"/>
  <c r="G610" i="2"/>
  <c r="G606" i="2"/>
  <c r="G605" i="2"/>
  <c r="F601" i="2"/>
  <c r="E601" i="2"/>
  <c r="G600" i="2"/>
  <c r="G596" i="2"/>
  <c r="G595" i="2"/>
  <c r="G594" i="2"/>
  <c r="G591" i="2"/>
  <c r="G590" i="2"/>
  <c r="G586" i="2"/>
  <c r="G585" i="2"/>
  <c r="G581" i="2"/>
  <c r="G580" i="2"/>
  <c r="G576" i="2"/>
  <c r="G575" i="2"/>
  <c r="G571" i="2"/>
  <c r="G570" i="2"/>
  <c r="G566" i="2"/>
  <c r="G565" i="2"/>
  <c r="G561" i="2"/>
  <c r="G560" i="2"/>
  <c r="F556" i="2"/>
  <c r="E556" i="2"/>
  <c r="G555" i="2"/>
  <c r="G554" i="2"/>
  <c r="F551" i="2"/>
  <c r="E551" i="2"/>
  <c r="G550" i="2"/>
  <c r="G549" i="2"/>
  <c r="G546" i="2"/>
  <c r="G545" i="2"/>
  <c r="G541" i="2"/>
  <c r="G540" i="2"/>
  <c r="G536" i="2"/>
  <c r="G535" i="2"/>
  <c r="G531" i="2"/>
  <c r="G530" i="2"/>
  <c r="G526" i="2"/>
  <c r="G525" i="2"/>
  <c r="G521" i="2"/>
  <c r="G520" i="2"/>
  <c r="G516" i="2"/>
  <c r="G515" i="2"/>
  <c r="G511" i="2"/>
  <c r="G510" i="2"/>
  <c r="G509" i="2"/>
  <c r="F506" i="2"/>
  <c r="G506" i="2" s="1"/>
  <c r="G505" i="2"/>
  <c r="G504" i="2"/>
  <c r="G500" i="2"/>
  <c r="G501" i="2" s="1"/>
  <c r="F499" i="2"/>
  <c r="F501" i="2" s="1"/>
  <c r="G495" i="2"/>
  <c r="G496" i="2" s="1"/>
  <c r="F494" i="2"/>
  <c r="F496" i="2" s="1"/>
  <c r="G491" i="2"/>
  <c r="G490" i="2"/>
  <c r="G486" i="2"/>
  <c r="G485" i="2"/>
  <c r="G481" i="2"/>
  <c r="G480" i="2"/>
  <c r="G476" i="2"/>
  <c r="G475" i="2"/>
  <c r="G471" i="2"/>
  <c r="G470" i="2"/>
  <c r="G466" i="2"/>
  <c r="G465" i="2"/>
  <c r="G461" i="2"/>
  <c r="G460" i="2"/>
  <c r="G456" i="2"/>
  <c r="G455" i="2"/>
  <c r="G451" i="2"/>
  <c r="G450" i="2"/>
  <c r="G446" i="2"/>
  <c r="G445" i="2"/>
  <c r="I441" i="2"/>
  <c r="H441" i="2"/>
  <c r="J439" i="2"/>
  <c r="J441" i="2" s="1"/>
  <c r="I436" i="2"/>
  <c r="H436" i="2"/>
  <c r="J434" i="2"/>
  <c r="J436" i="2" s="1"/>
  <c r="I431" i="2"/>
  <c r="H431" i="2"/>
  <c r="J429" i="2"/>
  <c r="J431" i="2" s="1"/>
  <c r="I426" i="2"/>
  <c r="H426" i="2"/>
  <c r="J425" i="2"/>
  <c r="J424" i="2"/>
  <c r="I421" i="2"/>
  <c r="H421" i="2"/>
  <c r="J420" i="2"/>
  <c r="J419" i="2"/>
  <c r="I416" i="2"/>
  <c r="H416" i="2"/>
  <c r="J414" i="2"/>
  <c r="J416" i="2" s="1"/>
  <c r="I411" i="2"/>
  <c r="H411" i="2"/>
  <c r="J410" i="2"/>
  <c r="J411" i="2" s="1"/>
  <c r="I406" i="2"/>
  <c r="H406" i="2"/>
  <c r="J405" i="2"/>
  <c r="J406" i="2" s="1"/>
  <c r="I401" i="2"/>
  <c r="H401" i="2"/>
  <c r="J399" i="2"/>
  <c r="J401" i="2" s="1"/>
  <c r="I396" i="2"/>
  <c r="H396" i="2"/>
  <c r="J394" i="2"/>
  <c r="J396" i="2" s="1"/>
  <c r="I391" i="2"/>
  <c r="H391" i="2"/>
  <c r="J390" i="2"/>
  <c r="J391" i="2" s="1"/>
  <c r="I386" i="2"/>
  <c r="H386" i="2"/>
  <c r="J384" i="2"/>
  <c r="J386" i="2" s="1"/>
  <c r="I381" i="2"/>
  <c r="H381" i="2"/>
  <c r="J380" i="2"/>
  <c r="J381" i="2" s="1"/>
  <c r="I376" i="2"/>
  <c r="H376" i="2"/>
  <c r="J375" i="2"/>
  <c r="J376" i="2" s="1"/>
  <c r="I371" i="2"/>
  <c r="H371" i="2"/>
  <c r="J370" i="2"/>
  <c r="J371" i="2" s="1"/>
  <c r="I366" i="2"/>
  <c r="H366" i="2"/>
  <c r="J365" i="2"/>
  <c r="J366" i="2" s="1"/>
  <c r="I361" i="2"/>
  <c r="H361" i="2"/>
  <c r="J360" i="2"/>
  <c r="J361" i="2" s="1"/>
  <c r="I356" i="2"/>
  <c r="H356" i="2"/>
  <c r="J355" i="2"/>
  <c r="J356" i="2" s="1"/>
  <c r="I351" i="2"/>
  <c r="H351" i="2"/>
  <c r="J349" i="2"/>
  <c r="J351" i="2" s="1"/>
  <c r="I346" i="2"/>
  <c r="H346" i="2"/>
  <c r="J345" i="2"/>
  <c r="J346" i="2" s="1"/>
  <c r="I341" i="2"/>
  <c r="H341" i="2"/>
  <c r="J340" i="2"/>
  <c r="J341" i="2" s="1"/>
  <c r="I336" i="2"/>
  <c r="H336" i="2"/>
  <c r="J335" i="2"/>
  <c r="J336" i="2" s="1"/>
  <c r="I331" i="2"/>
  <c r="H331" i="2"/>
  <c r="J329" i="2"/>
  <c r="J331" i="2" s="1"/>
  <c r="I326" i="2"/>
  <c r="H326" i="2"/>
  <c r="J325" i="2"/>
  <c r="J326" i="2" s="1"/>
  <c r="F441" i="2"/>
  <c r="E441" i="2"/>
  <c r="G439" i="2"/>
  <c r="G441" i="2" s="1"/>
  <c r="F436" i="2"/>
  <c r="E436" i="2"/>
  <c r="G434" i="2"/>
  <c r="G436" i="2" s="1"/>
  <c r="F431" i="2"/>
  <c r="E431" i="2"/>
  <c r="G429" i="2"/>
  <c r="G431" i="2" s="1"/>
  <c r="F426" i="2"/>
  <c r="E426" i="2"/>
  <c r="G425" i="2"/>
  <c r="G424" i="2"/>
  <c r="F421" i="2"/>
  <c r="E421" i="2"/>
  <c r="G420" i="2"/>
  <c r="G419" i="2"/>
  <c r="G421" i="2" s="1"/>
  <c r="F416" i="2"/>
  <c r="E416" i="2"/>
  <c r="G414" i="2"/>
  <c r="G416" i="2" s="1"/>
  <c r="G411" i="2"/>
  <c r="F411" i="2"/>
  <c r="E411" i="2"/>
  <c r="G410" i="2"/>
  <c r="F406" i="2"/>
  <c r="E406" i="2"/>
  <c r="G405" i="2"/>
  <c r="G406" i="2" s="1"/>
  <c r="F401" i="2"/>
  <c r="E401" i="2"/>
  <c r="G399" i="2"/>
  <c r="G401" i="2" s="1"/>
  <c r="F396" i="2"/>
  <c r="E396" i="2"/>
  <c r="G394" i="2"/>
  <c r="G396" i="2" s="1"/>
  <c r="F391" i="2"/>
  <c r="E391" i="2"/>
  <c r="G390" i="2"/>
  <c r="G391" i="2" s="1"/>
  <c r="F386" i="2"/>
  <c r="E386" i="2"/>
  <c r="G384" i="2"/>
  <c r="G386" i="2" s="1"/>
  <c r="F381" i="2"/>
  <c r="E381" i="2"/>
  <c r="G380" i="2"/>
  <c r="G381" i="2" s="1"/>
  <c r="F376" i="2"/>
  <c r="E376" i="2"/>
  <c r="G375" i="2"/>
  <c r="G376" i="2" s="1"/>
  <c r="F371" i="2"/>
  <c r="E371" i="2"/>
  <c r="G370" i="2"/>
  <c r="G371" i="2" s="1"/>
  <c r="F366" i="2"/>
  <c r="E366" i="2"/>
  <c r="G365" i="2"/>
  <c r="G366" i="2" s="1"/>
  <c r="F361" i="2"/>
  <c r="E361" i="2"/>
  <c r="G360" i="2"/>
  <c r="G361" i="2" s="1"/>
  <c r="F356" i="2"/>
  <c r="E356" i="2"/>
  <c r="G355" i="2"/>
  <c r="G356" i="2" s="1"/>
  <c r="F351" i="2"/>
  <c r="E351" i="2"/>
  <c r="G349" i="2"/>
  <c r="G351" i="2" s="1"/>
  <c r="F346" i="2"/>
  <c r="E346" i="2"/>
  <c r="G345" i="2"/>
  <c r="G346" i="2" s="1"/>
  <c r="F341" i="2"/>
  <c r="E341" i="2"/>
  <c r="G340" i="2"/>
  <c r="G341" i="2" s="1"/>
  <c r="F336" i="2"/>
  <c r="E336" i="2"/>
  <c r="G335" i="2"/>
  <c r="G336" i="2" s="1"/>
  <c r="F331" i="2"/>
  <c r="E331" i="2"/>
  <c r="G329" i="2"/>
  <c r="G331" i="2" s="1"/>
  <c r="F326" i="2"/>
  <c r="E326" i="2"/>
  <c r="G325" i="2"/>
  <c r="G326" i="2" s="1"/>
  <c r="F17" i="3" l="1"/>
  <c r="H17" i="3"/>
  <c r="I17" i="3"/>
  <c r="E17" i="3"/>
  <c r="G551" i="2"/>
  <c r="G556" i="2"/>
  <c r="G601" i="2"/>
  <c r="J611" i="2"/>
  <c r="J556" i="2"/>
  <c r="G426" i="2"/>
  <c r="J421" i="2"/>
  <c r="J426" i="2"/>
  <c r="J17" i="3" l="1"/>
  <c r="G17" i="3"/>
  <c r="I228" i="2"/>
  <c r="H228" i="2"/>
  <c r="F228" i="2"/>
  <c r="E228" i="2"/>
  <c r="J226" i="2"/>
  <c r="G226" i="2"/>
  <c r="I223" i="2"/>
  <c r="H223" i="2"/>
  <c r="F223" i="2"/>
  <c r="E223" i="2"/>
  <c r="J222" i="2"/>
  <c r="G222" i="2"/>
  <c r="I218" i="2"/>
  <c r="H218" i="2"/>
  <c r="F218" i="2"/>
  <c r="E218" i="2"/>
  <c r="J217" i="2"/>
  <c r="G217" i="2"/>
  <c r="I213" i="2"/>
  <c r="H213" i="2"/>
  <c r="F213" i="2"/>
  <c r="E213" i="2"/>
  <c r="J211" i="2"/>
  <c r="G211" i="2"/>
  <c r="I208" i="2"/>
  <c r="H208" i="2"/>
  <c r="F208" i="2"/>
  <c r="E208" i="2"/>
  <c r="J207" i="2"/>
  <c r="G207" i="2"/>
  <c r="I203" i="2"/>
  <c r="H203" i="2"/>
  <c r="J203" i="2" s="1"/>
  <c r="F203" i="2"/>
  <c r="E203" i="2"/>
  <c r="J202" i="2"/>
  <c r="G202" i="2"/>
  <c r="I198" i="2"/>
  <c r="H198" i="2"/>
  <c r="F198" i="2"/>
  <c r="E198" i="2"/>
  <c r="J196" i="2"/>
  <c r="G196" i="2"/>
  <c r="I193" i="2"/>
  <c r="H193" i="2"/>
  <c r="J193" i="2" s="1"/>
  <c r="F193" i="2"/>
  <c r="E193" i="2"/>
  <c r="J192" i="2"/>
  <c r="G192" i="2"/>
  <c r="I188" i="2"/>
  <c r="I11" i="3" s="1"/>
  <c r="I5" i="3" s="1"/>
  <c r="H188" i="2"/>
  <c r="F188" i="2"/>
  <c r="E188" i="2"/>
  <c r="J186" i="2"/>
  <c r="G186" i="2"/>
  <c r="J183" i="2"/>
  <c r="G183" i="2"/>
  <c r="J181" i="2"/>
  <c r="G181" i="2"/>
  <c r="J178" i="2"/>
  <c r="G178" i="2"/>
  <c r="J177" i="2"/>
  <c r="G177" i="2"/>
  <c r="J173" i="2"/>
  <c r="G173" i="2"/>
  <c r="J172" i="2"/>
  <c r="G172" i="2"/>
  <c r="J168" i="2"/>
  <c r="G168" i="2"/>
  <c r="J167" i="2"/>
  <c r="G167" i="2"/>
  <c r="J163" i="2"/>
  <c r="G163" i="2"/>
  <c r="J162" i="2"/>
  <c r="G162" i="2"/>
  <c r="F11" i="3" l="1"/>
  <c r="H11" i="3"/>
  <c r="H5" i="3" s="1"/>
  <c r="E11" i="3"/>
  <c r="G198" i="2"/>
  <c r="J213" i="2"/>
  <c r="G218" i="2"/>
  <c r="J223" i="2"/>
  <c r="G223" i="2"/>
  <c r="G188" i="2"/>
  <c r="J218" i="2"/>
  <c r="J228" i="2"/>
  <c r="G228" i="2"/>
  <c r="G213" i="2"/>
  <c r="J208" i="2"/>
  <c r="G208" i="2"/>
  <c r="G203" i="2"/>
  <c r="J198" i="2"/>
  <c r="G193" i="2"/>
  <c r="J188" i="2"/>
  <c r="J11" i="3" s="1"/>
  <c r="J5" i="3" s="1"/>
  <c r="G11" i="3" l="1"/>
  <c r="F55" i="2"/>
  <c r="E55" i="2"/>
  <c r="F50" i="2"/>
  <c r="E50" i="2"/>
  <c r="F45" i="2"/>
  <c r="E45" i="2"/>
  <c r="G53" i="2"/>
  <c r="G55" i="2" s="1"/>
  <c r="G48" i="2"/>
  <c r="G50" i="2" s="1"/>
  <c r="G43" i="2"/>
  <c r="G45" i="2" s="1"/>
  <c r="F7" i="3" l="1"/>
  <c r="E7" i="3"/>
  <c r="G7" i="3"/>
  <c r="F70" i="2"/>
  <c r="E70" i="2"/>
  <c r="G68" i="2"/>
  <c r="G70" i="2" s="1"/>
  <c r="G65" i="2"/>
  <c r="F65" i="2"/>
  <c r="E65" i="2"/>
  <c r="G64" i="2"/>
  <c r="G60" i="2"/>
  <c r="F60" i="2"/>
  <c r="F8" i="3" s="1"/>
  <c r="E60" i="2"/>
  <c r="E8" i="3" s="1"/>
  <c r="G58" i="2"/>
  <c r="G8" i="3" l="1"/>
  <c r="F688" i="2"/>
  <c r="E688" i="2"/>
  <c r="G686" i="2"/>
  <c r="G688" i="2" s="1"/>
  <c r="F683" i="2"/>
  <c r="E683" i="2"/>
  <c r="G681" i="2"/>
  <c r="G683" i="2" s="1"/>
  <c r="F678" i="2"/>
  <c r="E678" i="2"/>
  <c r="G676" i="2"/>
  <c r="G678" i="2" s="1"/>
  <c r="F673" i="2"/>
  <c r="E673" i="2"/>
  <c r="G671" i="2"/>
  <c r="G673" i="2" s="1"/>
  <c r="E20" i="3" l="1"/>
  <c r="F20" i="3"/>
  <c r="G20" i="3"/>
  <c r="F290" i="2"/>
  <c r="E290" i="2"/>
  <c r="G288" i="2"/>
  <c r="G290" i="2" s="1"/>
  <c r="E285" i="2"/>
  <c r="G284" i="2"/>
  <c r="G285" i="2" s="1"/>
  <c r="F280" i="2"/>
  <c r="E280" i="2"/>
  <c r="G279" i="2"/>
  <c r="G280" i="2" s="1"/>
  <c r="E275" i="2"/>
  <c r="G273" i="2"/>
  <c r="G275" i="2" s="1"/>
  <c r="E270" i="2"/>
  <c r="G268" i="2"/>
  <c r="G270" i="2" s="1"/>
  <c r="E265" i="2"/>
  <c r="G263" i="2"/>
  <c r="G265" i="2" s="1"/>
  <c r="G14" i="3" l="1"/>
  <c r="F14" i="3"/>
  <c r="E14" i="3"/>
  <c r="E305" i="2"/>
  <c r="E15" i="3" s="1"/>
  <c r="F302" i="2"/>
  <c r="F305" i="2" s="1"/>
  <c r="F15" i="3" s="1"/>
  <c r="G305" i="2" l="1"/>
  <c r="G15" i="3" s="1"/>
  <c r="G302" i="2"/>
  <c r="F652" i="2" l="1"/>
  <c r="E652" i="2"/>
  <c r="G650" i="2"/>
  <c r="G652" i="2" s="1"/>
  <c r="F647" i="2"/>
  <c r="E647" i="2"/>
  <c r="G645" i="2"/>
  <c r="G647" i="2" s="1"/>
  <c r="F642" i="2"/>
  <c r="E642" i="2"/>
  <c r="G640" i="2"/>
  <c r="G642" i="2" s="1"/>
  <c r="F637" i="2"/>
  <c r="E637" i="2"/>
  <c r="G635" i="2"/>
  <c r="G637" i="2" s="1"/>
  <c r="F632" i="2"/>
  <c r="E632" i="2"/>
  <c r="G630" i="2"/>
  <c r="G632" i="2" s="1"/>
  <c r="F627" i="2"/>
  <c r="E627" i="2"/>
  <c r="G625" i="2"/>
  <c r="G627" i="2" s="1"/>
  <c r="F622" i="2"/>
  <c r="E622" i="2"/>
  <c r="G620" i="2"/>
  <c r="G622" i="2" s="1"/>
  <c r="F617" i="2"/>
  <c r="E617" i="2"/>
  <c r="G615" i="2"/>
  <c r="G617" i="2" s="1"/>
  <c r="F18" i="3" l="1"/>
  <c r="G18" i="3"/>
  <c r="E18" i="3"/>
  <c r="F154" i="2"/>
  <c r="E154" i="2"/>
  <c r="G153" i="2"/>
  <c r="G154" i="2" s="1"/>
  <c r="F149" i="2"/>
  <c r="E149" i="2"/>
  <c r="G147" i="2"/>
  <c r="G149" i="2" s="1"/>
  <c r="F144" i="2"/>
  <c r="E144" i="2"/>
  <c r="G142" i="2"/>
  <c r="G144" i="2" s="1"/>
  <c r="F139" i="2"/>
  <c r="E139" i="2"/>
  <c r="G138" i="2"/>
  <c r="G139" i="2" s="1"/>
  <c r="F134" i="2"/>
  <c r="G134" i="2" s="1"/>
  <c r="G132" i="2"/>
  <c r="F129" i="2"/>
  <c r="G129" i="2" s="1"/>
  <c r="G127" i="2"/>
  <c r="F124" i="2"/>
  <c r="G124" i="2" s="1"/>
  <c r="G122" i="2"/>
  <c r="F119" i="2"/>
  <c r="G117" i="2"/>
  <c r="F10" i="3" l="1"/>
  <c r="E10" i="3"/>
  <c r="G119" i="2"/>
  <c r="G10" i="3" s="1"/>
  <c r="F104" i="2" l="1"/>
  <c r="E104" i="2"/>
  <c r="G103" i="2"/>
  <c r="G104" i="2" s="1"/>
  <c r="F99" i="2"/>
  <c r="E99" i="2"/>
  <c r="G98" i="2"/>
  <c r="G99" i="2" s="1"/>
  <c r="G9" i="3" l="1"/>
  <c r="G5" i="3" s="1"/>
  <c r="E9" i="3"/>
  <c r="E5" i="3" s="1"/>
  <c r="F9" i="3"/>
  <c r="F5" i="3" s="1"/>
  <c r="B10" i="2"/>
  <c r="C10" i="2" s="1"/>
  <c r="D10" i="2" s="1"/>
</calcChain>
</file>

<file path=xl/sharedStrings.xml><?xml version="1.0" encoding="utf-8"?>
<sst xmlns="http://schemas.openxmlformats.org/spreadsheetml/2006/main" count="1903" uniqueCount="297">
  <si>
    <t>Филиал</t>
  </si>
  <si>
    <t>Субъект РФ</t>
  </si>
  <si>
    <t>Наименование потреьителя</t>
  </si>
  <si>
    <t>Тарифный
уровень
напряжения</t>
  </si>
  <si>
    <t>ВН</t>
  </si>
  <si>
    <t>СН1</t>
  </si>
  <si>
    <t>СН2</t>
  </si>
  <si>
    <t>НН</t>
  </si>
  <si>
    <t>ИТОГО</t>
  </si>
  <si>
    <t>7=5-6</t>
  </si>
  <si>
    <t>Информация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напряжения, за 2016 год</t>
  </si>
  <si>
    <t>Максимальная
мощность
(кВт)</t>
  </si>
  <si>
    <t>Заявленная
мощность
(кВт)</t>
  </si>
  <si>
    <t>Резервируемая
максимальная
мощность
(кВт)</t>
  </si>
  <si>
    <t>Сибирский</t>
  </si>
  <si>
    <t>Алтайский край</t>
  </si>
  <si>
    <t>Примечание:</t>
  </si>
  <si>
    <t>Приморский</t>
  </si>
  <si>
    <t>Приморский край</t>
  </si>
  <si>
    <t>Калиниградский</t>
  </si>
  <si>
    <t>Калининградская область</t>
  </si>
  <si>
    <t>Забайкальский</t>
  </si>
  <si>
    <t>Забайкальский край</t>
  </si>
  <si>
    <t>Республика Бурятия</t>
  </si>
  <si>
    <t>Иркутская область</t>
  </si>
  <si>
    <t>Новосибирская область</t>
  </si>
  <si>
    <t>ОАО "Технопарк Новосибирского академгородка" *</t>
  </si>
  <si>
    <t>ООО "Норд-ЛК2" *</t>
  </si>
  <si>
    <t>Красноярский край</t>
  </si>
  <si>
    <t>Северо-Кавказский</t>
  </si>
  <si>
    <t>Республика Чечня</t>
  </si>
  <si>
    <t>Камчатский</t>
  </si>
  <si>
    <t>Камчатский край</t>
  </si>
  <si>
    <t>ОАО "СВРЦ", г. Вилючинск, мкр.Приморский, ПД-77 *</t>
  </si>
  <si>
    <t>ПАО "КЭ", г. Петропавловск-Камчатский, р-н Завойко, котельная *</t>
  </si>
  <si>
    <t>ООО "К-групп Восток", г. Петропавловск-Камчатский, ул. Бойко 22в, КТПН-6/0,4кВ *</t>
  </si>
  <si>
    <t>АО "Камчатэнергосервис" г. Вилючинск, мкр. Рыбачий, ул. Вилкова, ЦПК "Рыбачий", мкр. Приморский, ВНС-79, ВНС-13, ЦТП "Приморский" *</t>
  </si>
  <si>
    <t>ООО "Камчатское строительное управление", г. Елизово, Стройплощадка производственной базы аэродромного комплекса *</t>
  </si>
  <si>
    <t>ЗАО "ПСРЗ", г. Петропавловск-Камчатский, Судоремонтный завод *</t>
  </si>
  <si>
    <t xml:space="preserve">Северо-Западный </t>
  </si>
  <si>
    <t>Мурманская область</t>
  </si>
  <si>
    <t>г. Санкт-Петрбург</t>
  </si>
  <si>
    <t>Астраханская область и Республика Калмыкия</t>
  </si>
  <si>
    <t>Краснодарский край и Республика Адыгея</t>
  </si>
  <si>
    <t>Ростовская область</t>
  </si>
  <si>
    <t>Южный</t>
  </si>
  <si>
    <t>Министерство обороны Российской Федеарции *</t>
  </si>
  <si>
    <t>Министерство обороны Российской Федеарции 
в/ч 41003 *</t>
  </si>
  <si>
    <t>Центральный</t>
  </si>
  <si>
    <t>г. Москва</t>
  </si>
  <si>
    <t>Московская область</t>
  </si>
  <si>
    <t>ООО "Лента"</t>
  </si>
  <si>
    <t>Уральский</t>
  </si>
  <si>
    <t>Свердловская область</t>
  </si>
  <si>
    <t>10=8-9</t>
  </si>
  <si>
    <t xml:space="preserve">Дальневосточный </t>
  </si>
  <si>
    <t>Хабаровский край</t>
  </si>
  <si>
    <t>ИП Жженых А.Л.                                (Хабаровский край,  с.Ракитное, ул.Школьная,23)</t>
  </si>
  <si>
    <t>КГУП "Недвижимость" Спортивный комплекс "Легкоатлетический" инв.62    Хабаровский край, г.Хабаровск, Амурский бульвар, стадион им.Ленина</t>
  </si>
  <si>
    <t>АО "Хабаровский радиотехнический завод" Хабровский край, г.Хабаровск, пер.Кедровый</t>
  </si>
  <si>
    <t>Челябинская область</t>
  </si>
  <si>
    <t>Амурская область</t>
  </si>
  <si>
    <t>Еврейская автономная область</t>
  </si>
  <si>
    <t>Республика Саха (Якутия)</t>
  </si>
  <si>
    <t>Сахалинская область</t>
  </si>
  <si>
    <t>Потребители с максимальной мощностью не мене 670 кВт отсутсвуют</t>
  </si>
  <si>
    <t>Оская область</t>
  </si>
  <si>
    <t>Томская область</t>
  </si>
  <si>
    <t>Кемеровская область</t>
  </si>
  <si>
    <t>г.Норильск</t>
  </si>
  <si>
    <t>Пермский край</t>
  </si>
  <si>
    <t>Республика Удмуртия</t>
  </si>
  <si>
    <t>Тюменская область</t>
  </si>
  <si>
    <t>Республика Башкортостан</t>
  </si>
  <si>
    <t>Волгоградская область</t>
  </si>
  <si>
    <t>Ставропольский край</t>
  </si>
  <si>
    <t>Республика Карачаево-Черкесия</t>
  </si>
  <si>
    <t>Республика Дагестан</t>
  </si>
  <si>
    <t>Республика Кабардино-Балкария</t>
  </si>
  <si>
    <t>Респблика Ингушетия</t>
  </si>
  <si>
    <t>Республика Северная Осетия-Алания</t>
  </si>
  <si>
    <t>Тверская область</t>
  </si>
  <si>
    <t>Ленинградская область</t>
  </si>
  <si>
    <t>Псковская область</t>
  </si>
  <si>
    <t>Новгородская область</t>
  </si>
  <si>
    <t>Республика Карелия</t>
  </si>
  <si>
    <t>Приволжский</t>
  </si>
  <si>
    <t>Оренбургская область</t>
  </si>
  <si>
    <t>Самарская область</t>
  </si>
  <si>
    <t>Саратовская область</t>
  </si>
  <si>
    <t>Ульяновская область</t>
  </si>
  <si>
    <t>Пензенская область</t>
  </si>
  <si>
    <t>Волго-Вятский</t>
  </si>
  <si>
    <t>Республика Татарстан</t>
  </si>
  <si>
    <t>Республика Марий Эл</t>
  </si>
  <si>
    <t>Кировская область</t>
  </si>
  <si>
    <t>Владимирская область</t>
  </si>
  <si>
    <t>Ивановская область</t>
  </si>
  <si>
    <t>Нижегородская область</t>
  </si>
  <si>
    <t>Ярославская область</t>
  </si>
  <si>
    <t>Костромская область</t>
  </si>
  <si>
    <t>Юго-Западный</t>
  </si>
  <si>
    <t>Брянская область</t>
  </si>
  <si>
    <t>Белгородская область</t>
  </si>
  <si>
    <t>Воронежская область</t>
  </si>
  <si>
    <t>Тульская область</t>
  </si>
  <si>
    <t>Липецкая область</t>
  </si>
  <si>
    <t>Курская область</t>
  </si>
  <si>
    <t>Тамбовская область</t>
  </si>
  <si>
    <t>Калужская область</t>
  </si>
  <si>
    <t>Рязанская область</t>
  </si>
  <si>
    <t>Орловская область</t>
  </si>
  <si>
    <t>Смоленская область</t>
  </si>
  <si>
    <t>Северный</t>
  </si>
  <si>
    <t>Республика Коми</t>
  </si>
  <si>
    <t>Архангельская область</t>
  </si>
  <si>
    <t>Волгодская область</t>
  </si>
  <si>
    <t>Ненецкий автономный округ</t>
  </si>
  <si>
    <t>* Между потребителем и АО "Оборонэнерго" прямой договор на услуги по передаче электрической энергии отсутствует, у потребителя заключен договор энергоснабжения с энергосбытовой организацией.</t>
  </si>
  <si>
    <t>13=11-12</t>
  </si>
  <si>
    <t>16=14-15</t>
  </si>
  <si>
    <t>Информация по потребителям присоедененным к сетям АО "Оборонэнерго" 
с максимальной мощностью свыше 670 кВт в рамках границ балансовой принадлежности за 2017 год.</t>
  </si>
  <si>
    <t>1 КВАРТАЛ 2017 года</t>
  </si>
  <si>
    <t>2 КВАРТАЛ 2017 года</t>
  </si>
  <si>
    <t>3 КВАРТАЛ 2017 года</t>
  </si>
  <si>
    <t>4 КВАРТАЛ 2017 года</t>
  </si>
  <si>
    <t>ФГУП "ГУССТ №9 при СпецСтрое России" *</t>
  </si>
  <si>
    <t>Военный городок № 3, войсковая часть № 41659, г.Алийск, котельная № 1 по ГП *</t>
  </si>
  <si>
    <t>Гараж, инв.№7, в/ч 69806-16 г. Норильск, территория в/г №15, район а/п "Норильск (Алыкель)"</t>
  </si>
  <si>
    <t>г. Енисейск, территория в/г №1, котельная инв.№83</t>
  </si>
  <si>
    <t>Ачинский район, д. Каменка, территория в/г №13, Котельная №5</t>
  </si>
  <si>
    <t>ЗАТО Солнечный, территория в/г №2, площадка 6, Котельная инв.№6/83</t>
  </si>
  <si>
    <t>ОАО «Дагестанский завод электротермического оборудования»</t>
  </si>
  <si>
    <t xml:space="preserve">ООО "Коммунальник", угольная котельная, Оловяннинский район пос. Ясная *Забайкальский край, </t>
  </si>
  <si>
    <t>Итого</t>
  </si>
  <si>
    <t>котельная № 43, в/г 64, 
г. Борзя, Борзинский район, Забайкальский край *</t>
  </si>
  <si>
    <t>котельная № 138, п. Горный, Улетовский район</t>
  </si>
  <si>
    <t>котельная № 55, ЦТП № 55-б, станция перекачки конденсата, в/г 10, п. Горный, Улетовский район, Забайкальский край *</t>
  </si>
  <si>
    <t xml:space="preserve"> ВНС1 №13, в/г 23, г. Кяхта, Республика Бурятия *</t>
  </si>
  <si>
    <t xml:space="preserve"> ВНС1 №17, в/г 23, г. Кяхта, Республика Бурятия *</t>
  </si>
  <si>
    <t>котельная, инв № 225, 
мкр Зеленый, г. Иркутск *</t>
  </si>
  <si>
    <t>АО "Оборонэнерго"</t>
  </si>
  <si>
    <t>Дальневосточный</t>
  </si>
  <si>
    <t>Северо-Западный</t>
  </si>
  <si>
    <t>Калининградский</t>
  </si>
  <si>
    <t>4 КВАРТАЛ (2016 год)</t>
  </si>
  <si>
    <t>1 КВАРТАЛ (2017 год)</t>
  </si>
  <si>
    <t>2 КВАРТАЛ (2017 год)</t>
  </si>
  <si>
    <t>3 КВАРТАЛ (2017 год)</t>
  </si>
  <si>
    <t>4 КВАРТАЛ (2017 год)</t>
  </si>
  <si>
    <t>ОАО "30 Судоремонтный завод"</t>
  </si>
  <si>
    <t>ФГУП "РосРао"</t>
  </si>
  <si>
    <t>В/ч 14038</t>
  </si>
  <si>
    <t>ФГКУ "Санаторно-курортный комплекс "Приволжский" МО РФ (г.Чебаркуль, в/г 4, объекты от ТП-141)</t>
  </si>
  <si>
    <t>ФКУ "Войсковая часть 41013" (г.Трехгорный, в/г 1, объекты от ТП-22)</t>
  </si>
  <si>
    <t>АО "ГУ ЖКХ" ОП "Челябинское" (г.Карабаш-4, объекты от ТП-19)</t>
  </si>
  <si>
    <t>АО "ГУ ЖКХ" ОП "Челябинское"  котельная № 230 (п.Шагол, вг 11, от ТП-5   -  3 ввода)</t>
  </si>
  <si>
    <t>ГУССТ №8 при Спецстрое России СУ №8108</t>
  </si>
  <si>
    <t>УЗКС МО РФ</t>
  </si>
  <si>
    <t xml:space="preserve"> в/ч 20003</t>
  </si>
  <si>
    <t>в/ч 19972</t>
  </si>
  <si>
    <t xml:space="preserve">  ООО ГУ ЖФ                     с.Порошино</t>
  </si>
  <si>
    <t xml:space="preserve"> ООО ГУ ЖКХ                     с.Порошино</t>
  </si>
  <si>
    <t>ЕМУП "Водоканал"                    г.Екатеринбург</t>
  </si>
  <si>
    <t>в/ч 58661-20</t>
  </si>
  <si>
    <t xml:space="preserve"> в/ч 61423</t>
  </si>
  <si>
    <t>ЕМУП  "ТТУ", Трамвайное депо                         г.Екатеринбург</t>
  </si>
  <si>
    <t xml:space="preserve"> в/ч 33877-2 (77117) </t>
  </si>
  <si>
    <t>ООО "Балтийская Стивидорная Компания"*</t>
  </si>
  <si>
    <t>АО "Коммунальщик Дона", 
г. Ростов-на-Дону, 
ул. Гагринская, 11, котельная (ТП-1694)*</t>
  </si>
  <si>
    <t>АО "Коммунальщик Дона", 
г. Ростов-на-Дону, 
ул. Таганрогская, 139, котельная (ТП-1693, ТП-2052)*</t>
  </si>
  <si>
    <t>СНТ "СКВО", г. Ростов-на-Дону, ул. Вавилова, 67/2, садоводческие участки*</t>
  </si>
  <si>
    <t>ФКП "РУЗКС ЮВО", г.Ростов-на-Дону, ул.Пушкинская, 51, Центр обработки данных*</t>
  </si>
  <si>
    <t>Минобороны России Штаб Южного военного округа, г. Ростов-на-Дону, 
пр. Буденновский, 43*</t>
  </si>
  <si>
    <t>ООО "Управляющая компания", г. Ростов-на-Дону, ул.Таганрогская, 132/3, жилой дом*</t>
  </si>
  <si>
    <t>Потребители с максимальной мощностью не мене 670 кВт отсутсвуют*</t>
  </si>
  <si>
    <t>ФБУ «В/ч 83466»*</t>
  </si>
  <si>
    <t>ЛНИИЦ (АКМ и ВЭ) 4 ЦНИИ*</t>
  </si>
  <si>
    <t>ФАУ МО РФ ЦСКА*</t>
  </si>
  <si>
    <t>ФБУ «46 ЦНИИ» МО РФ*</t>
  </si>
  <si>
    <t>в/ч 77065*</t>
  </si>
  <si>
    <t>ФГУ "2ЦВКГ им П.В.Мандрыка"*</t>
  </si>
  <si>
    <t>ФГВОУ ВПО Военный учебно-научный Центр Сухопутных войск «Общевойсковая академия ВС РФ»*</t>
  </si>
  <si>
    <t>Филиал №1 ФГБУ "ГВКГ имени академика Н.Н. Бурденко" МО ВФ*</t>
  </si>
  <si>
    <t>772 Отдел эксплуатации и технического обслуживания (фондов ЦОВУ)*</t>
  </si>
  <si>
    <t>ФГКОУ "Московское Суворовское военное училище МО РФ"*</t>
  </si>
  <si>
    <t>Лечебный корпус ФГУ «ГВКГ им. Н.Н. Бурденко МО РФ»*</t>
  </si>
  <si>
    <t>в/ч 54023*</t>
  </si>
  <si>
    <t>Войсковая часть 03667*</t>
  </si>
  <si>
    <t>Служба безопасности полетов авиации ВС РФ*</t>
  </si>
  <si>
    <t>В/ч 64518 (ФБУ "3 ЦНИИ МО РФ"). в/г 45*</t>
  </si>
  <si>
    <t>в.г. 1*</t>
  </si>
  <si>
    <t>в/ч 01904*</t>
  </si>
  <si>
    <t>ФКП УЗКС МО РФ*</t>
  </si>
  <si>
    <t>В/ч 25776*</t>
  </si>
  <si>
    <t>в/ч 51087*</t>
  </si>
  <si>
    <t>ПК УН "Ватутинки",ПК УН "Ватутинки-2", ООО"Горизонт"*</t>
  </si>
  <si>
    <t>ОАО "Ремонтно-строительное предприятие"*</t>
  </si>
  <si>
    <t>ООО "Раево Гольф"*</t>
  </si>
  <si>
    <t>ОАО "ВНИИ ХОЛОДМАШ-ХОЛДИНГ"*</t>
  </si>
  <si>
    <t>ООО "Комплект-сервис"*</t>
  </si>
  <si>
    <t>ООО "Дирекция Голицыно-3"*</t>
  </si>
  <si>
    <t>ООО "М.П.А.-медицинские партнеры-Логистик"*</t>
  </si>
  <si>
    <t>в/ч 32103*</t>
  </si>
  <si>
    <t>в/ч 52361*</t>
  </si>
  <si>
    <t>АО "ГУ ЖКХ" (ОП Кубинское)*</t>
  </si>
  <si>
    <t>Комитет градостраительства Наро-Фоминского муниципального района*</t>
  </si>
  <si>
    <t>в/ч 12556, н.п. Солнечногорск-7 *</t>
  </si>
  <si>
    <t>Солнечногорск-25 в/г 2"А" в/ч 23449*</t>
  </si>
  <si>
    <t>ОАО "494 УНР"*</t>
  </si>
  <si>
    <t>ОАО "НПО Наука"*</t>
  </si>
  <si>
    <t>АО "ГУ ЖКХ"*</t>
  </si>
  <si>
    <t>ООО "ГУ ЖФ"*</t>
  </si>
  <si>
    <t>ФГБУ "48 ЦНИИ" Минобороны России*</t>
  </si>
  <si>
    <t>в/ч 42829*</t>
  </si>
  <si>
    <t>в/ч 58172*</t>
  </si>
  <si>
    <t>В/Ч 15681*</t>
  </si>
  <si>
    <t>в/ч 03523*</t>
  </si>
  <si>
    <t>в/ч 51084*</t>
  </si>
  <si>
    <t xml:space="preserve">       в/ч 28289*</t>
  </si>
  <si>
    <t>в/ч 14258*</t>
  </si>
  <si>
    <t xml:space="preserve"> в/ч 26178*</t>
  </si>
  <si>
    <t>объекты в/ч 51105*</t>
  </si>
  <si>
    <t>в/ч 51618*</t>
  </si>
  <si>
    <t>в/ч 51085*</t>
  </si>
  <si>
    <t>в/ч 11300*</t>
  </si>
  <si>
    <t>в/ч 75856*</t>
  </si>
  <si>
    <t>ООО "ЦИТАДЕЛЬ"  г.Кронштадт, Кронштадтское шоссе, д. 33, лит. А*</t>
  </si>
  <si>
    <t>ООО "МОРАН-ГРУПП"  г.Кронштадт, Кронштадтское шоссе, д. 9, лит. А, Б, В, Д, Е*</t>
  </si>
  <si>
    <t>ГУП ВОДОКАНАЛ САНКТ-ПЕТЕРБУРГА г. Кронштадт,  Кронштадтское шоссе, д. 19, лит. А (КНС-5)*</t>
  </si>
  <si>
    <t>ГУП ВОДОКАНАЛ САНКТ-ПЕТЕРБУРГА г. Кронштадт, ул. Гидростроителей, д. 2 (КОС)*</t>
  </si>
  <si>
    <t>АО "Мурманэнергосбыт" (МУП "СТС") 6 район, котельная г.Североморск, ул.Комсомольская*</t>
  </si>
  <si>
    <t>АО "Мурманэнергосбыт" (МУП "СТС") 1 район ТЦ-345, г.Североморск, Авиагородок, Верхняя Ваенга*</t>
  </si>
  <si>
    <t>АО "Мурманэнергосбыт" (МУП "СТС") 2 район ТЦ-46, г.Североморск, ул.Сгибнева*</t>
  </si>
  <si>
    <t>АО "Мурманэнергосбыт" (МУП "СТС")
4 район, ТЭЦ-269, п.Сафоново-1 *</t>
  </si>
  <si>
    <t>Минобороны России в/ч 96876 *</t>
  </si>
  <si>
    <t>Министерство Обороны (по дог. ДЭС с ГП)*</t>
  </si>
  <si>
    <t>ЗАО "Балтийская нефтеперевалочная компания"*</t>
  </si>
  <si>
    <t>ОАО "33 Судоремонтный завод"*</t>
  </si>
  <si>
    <t>МУП "Балтводоканал"*</t>
  </si>
  <si>
    <t>ООО "Концессии теплоснабжения"</t>
  </si>
  <si>
    <t>Информация по потребителям присоедененным к сетям АО "Оборонэнерго" 
с максимальной мощностью свыше 670 кВт в рамках границ балансовой принадлежности за 4 квартал 2017 года (по состоянию на 19.01.2017 г.).</t>
  </si>
  <si>
    <t>1 КВАРТАЛ 2018 года</t>
  </si>
  <si>
    <t>2 КВАРТАЛ 2018 года</t>
  </si>
  <si>
    <t>3 КВАРТАЛ 2018 года</t>
  </si>
  <si>
    <t>4 КВАРТАЛ 2018 года</t>
  </si>
  <si>
    <t>Информация по потребителям присоедененным к сетям АО "Оборонэнерго" 
с максимальной мощностью свыше 670 кВт в рамках границ балансовой принадлежности за 2018 год.</t>
  </si>
  <si>
    <t>ООО "Запсибгазпром-Газификация" Строительство зоны хранения № 1, 2, 3, 4 войсковой части 55487 (п/ст. Тейсин)*</t>
  </si>
  <si>
    <t>ООО "БАМСЕРВИС" Котельная Н.Ургал ф-13, ф-6 (р.п. Новый Ургал)*</t>
  </si>
  <si>
    <t>ООО "БАМСЕРВИС" (р.п. Новый Ургал)*</t>
  </si>
  <si>
    <t>ИП Жженых А.Л. (Хабаровский край,  с.Ракитное, ул.Школьная,23)*</t>
  </si>
  <si>
    <t>КГУП "Недвижимость" Спортивный комплекс "Легкоатлетический" инв.62  Хабаровский край, г.Хабаровск, Амурский бульвар, стадион им.Ленина*</t>
  </si>
  <si>
    <t>АО "Хабаровский радиотехнический завод" Хабровский край, г.Хабаровск, пер.Кедровый*</t>
  </si>
  <si>
    <t>АО "Мурманэнергосбыт" (МУП "СТС")
4 район, ТЭЦ-269, п.Сафоново-1*</t>
  </si>
  <si>
    <t>г. Енисейск, территория в/г №1, котельная инв.№83*</t>
  </si>
  <si>
    <t>Ачинский район, д. Каменка, территория в/г №13, Котельная №5*</t>
  </si>
  <si>
    <t>ЗАТО Солнечный, территория в/г №2, площадка 6, Котельная инв.№6/83*</t>
  </si>
  <si>
    <t>в/ч 28289*</t>
  </si>
  <si>
    <t xml:space="preserve"> в/ч 33877-2 (77117) *</t>
  </si>
  <si>
    <t>ООО "Концессии теплоснабжения"*</t>
  </si>
  <si>
    <t>СНТ "СКВО", г. Ростов-на-Дону, ул. Вавилова, 67/2, садоводческие участки</t>
  </si>
  <si>
    <t>ФГБУ "ЦЖКУ" МО РФ, г.Ростов-на-Дону, ул.Пушкинская, 51, Центр обработки данных*</t>
  </si>
  <si>
    <t>ФГБУ "ЦЖКУ" МО РФ, г. Ростов-на-Дону, 
пр. Буденновский, 43*</t>
  </si>
  <si>
    <t>филиал ПАО "МРСК Юга"-"Астраханьэнерго"
2 КЛ-6 кВ от ПС 35 кВ 60А в сторону ЦРП 6 кВ "Степной"*</t>
  </si>
  <si>
    <t>филиал ПАО "МРСК Юга"-"Астраханьэнерго" 
КЛ-6 кВ от ТП № 6 
до ТП -Черемушки*</t>
  </si>
  <si>
    <t>6 КЛ-10 кВ от ПС 110 "Связная" в сторону объектов в/ч 41003*</t>
  </si>
  <si>
    <t>ФГБУ ЦЖКУ
в/ч 14056  вг 3, 
в/ч 63551  вг.141,
в/ч 25922, вг.132</t>
  </si>
  <si>
    <t>ФГБУ ЦЖКУ</t>
  </si>
  <si>
    <t>АО "МАВ" (АО "Международный аэропорт Владивосток") ПК, г. Артем,  ул. Портовая, д. 41</t>
  </si>
  <si>
    <t>ФГУП "РосРао"  ПК, ЗАТО Фокино, мыс.Устричный</t>
  </si>
  <si>
    <t>АО "30 судоремонтный завод"  ПК, пгт. Дунай,   ул. Судоремонтная, д. 23</t>
  </si>
  <si>
    <t>ОАО "Центр зимнего отдыха "Комета"  ПК, г. Владивосток,   ул. Шевченко, д. 202</t>
  </si>
  <si>
    <t>ИП Печура С.Н. Колбасный цех  ПК, г. Артем,  ул. Западная 1-я, д. 26</t>
  </si>
  <si>
    <t>ОАО "322 АРЗ" Завод ПК, с. Кневичи, ул. Заводская, д. 26</t>
  </si>
  <si>
    <t>ПАО  "МТС"  Базовые станции Приморский край</t>
  </si>
  <si>
    <t>ФГКУ "Санаторно-курортный комплекс "Приволжский" МО РФ (г.Чебаркуль, в/г 4, объекты от ТП-141)*</t>
  </si>
  <si>
    <t>ФКУ "Войсковая часть 41013" (г.Трехгорный, в/г 1, объекты от ТП-22)*</t>
  </si>
  <si>
    <t>ФГБУ ЦЖКУ ЦВО (г.Карабаш-4, объекты от ТП-19)*</t>
  </si>
  <si>
    <t>ФГБУ ЦЖКУ ЦВО котельная № 230 (п.Шагол, вг 11, от ТП-5   -  3 ввода)*</t>
  </si>
  <si>
    <t>ГУССТ №8 при Спецстрое России СУ №8108*</t>
  </si>
  <si>
    <t>УЗКС МО РФ*</t>
  </si>
  <si>
    <t xml:space="preserve"> в/ч 20003*</t>
  </si>
  <si>
    <t>в/ч 19972*</t>
  </si>
  <si>
    <t xml:space="preserve">  ООО ГУ ЖФ                     с.Порошино*</t>
  </si>
  <si>
    <t xml:space="preserve"> ООО ГУ ЖКХ                     с.Порошино*</t>
  </si>
  <si>
    <t>ЕМУП "Водоканал"                    г.Екатеринбург*</t>
  </si>
  <si>
    <t>в/ч 58661-20*</t>
  </si>
  <si>
    <t xml:space="preserve"> в/ч 61423*</t>
  </si>
  <si>
    <t xml:space="preserve">
котельная № 138, п. Горный, Улетовский район,                  Забайкальский край *</t>
  </si>
  <si>
    <t xml:space="preserve">
котельная № 43, в/г 64, 
г. Борзя, Борзинский район, Забайкальский край *</t>
  </si>
  <si>
    <t xml:space="preserve">
котельная № 55, ЦТП № 55-б, станция перекачки конденсата, в/г 10, п. Горный, Улетовский район, Забайкальский край *</t>
  </si>
  <si>
    <t xml:space="preserve">
 ВНС1 №13, в/г 23, г. Кяхта, Республика Бурятия *</t>
  </si>
  <si>
    <t xml:space="preserve">
 ВНС1 №17, в/г 23, г. Кяхта, Республика Бурятия *</t>
  </si>
  <si>
    <t xml:space="preserve">
котельная, инв № 225, 
мкр Зеленый, г. Иркутск *</t>
  </si>
  <si>
    <t>Минобороны России, 
в/ч 03908, г. Усолье-7 *</t>
  </si>
  <si>
    <t>ООО "УК "Меридиан"</t>
  </si>
  <si>
    <t>ФГКУ "ПУ ФСБ Российской Федерации по Приморскому краю"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</si>
</sst>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 ;\-#,##0\ "/>
    <numFmt numFmtId="166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0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" fontId="2" fillId="0" borderId="16" xfId="0" applyNumberFormat="1" applyFont="1" applyBorder="1" applyAlignment="1">
      <alignment horizontal="center" vertical="center" wrapText="1"/>
    </xf>
    <xf numFmtId="1" fontId="2" fillId="0" borderId="17" xfId="0" applyNumberFormat="1" applyFont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center" vertical="center" wrapText="1"/>
    </xf>
    <xf numFmtId="1" fontId="2" fillId="0" borderId="19" xfId="0" applyNumberFormat="1" applyFont="1" applyBorder="1" applyAlignment="1">
      <alignment horizontal="center" vertical="center" wrapText="1"/>
    </xf>
    <xf numFmtId="1" fontId="2" fillId="0" borderId="20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right" vertical="center" wrapText="1"/>
    </xf>
    <xf numFmtId="3" fontId="9" fillId="0" borderId="4" xfId="0" applyNumberFormat="1" applyFont="1" applyBorder="1" applyAlignment="1">
      <alignment horizontal="right" vertical="center" wrapText="1"/>
    </xf>
    <xf numFmtId="3" fontId="9" fillId="0" borderId="23" xfId="0" applyNumberFormat="1" applyFont="1" applyBorder="1" applyAlignment="1">
      <alignment horizontal="right" vertical="center" wrapText="1"/>
    </xf>
    <xf numFmtId="3" fontId="9" fillId="0" borderId="24" xfId="0" applyNumberFormat="1" applyFont="1" applyBorder="1" applyAlignment="1">
      <alignment horizontal="right" vertical="center" wrapText="1"/>
    </xf>
    <xf numFmtId="0" fontId="8" fillId="0" borderId="0" xfId="0" applyFont="1"/>
    <xf numFmtId="0" fontId="2" fillId="0" borderId="25" xfId="0" applyFont="1" applyBorder="1"/>
    <xf numFmtId="3" fontId="2" fillId="0" borderId="26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27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0" fontId="2" fillId="0" borderId="15" xfId="0" applyFont="1" applyBorder="1"/>
    <xf numFmtId="3" fontId="2" fillId="0" borderId="16" xfId="0" applyNumberFormat="1" applyFont="1" applyBorder="1" applyAlignment="1">
      <alignment horizontal="right"/>
    </xf>
    <xf numFmtId="3" fontId="2" fillId="0" borderId="17" xfId="0" applyNumberFormat="1" applyFont="1" applyBorder="1" applyAlignment="1">
      <alignment horizontal="right"/>
    </xf>
    <xf numFmtId="3" fontId="2" fillId="0" borderId="18" xfId="0" applyNumberFormat="1" applyFont="1" applyBorder="1" applyAlignment="1">
      <alignment horizontal="right"/>
    </xf>
    <xf numFmtId="3" fontId="2" fillId="0" borderId="19" xfId="0" applyNumberFormat="1" applyFont="1" applyBorder="1" applyAlignment="1">
      <alignment horizontal="right"/>
    </xf>
    <xf numFmtId="14" fontId="2" fillId="0" borderId="0" xfId="0" applyNumberFormat="1" applyFont="1" applyAlignment="1">
      <alignment horizontal="right"/>
    </xf>
    <xf numFmtId="1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1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" fontId="2" fillId="0" borderId="2" xfId="0" applyNumberFormat="1" applyFont="1" applyBorder="1" applyAlignment="1">
      <alignment horizontal="left" vertical="center" wrapText="1"/>
    </xf>
    <xf numFmtId="1" fontId="2" fillId="0" borderId="3" xfId="0" applyNumberFormat="1" applyFont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1" fontId="2" fillId="0" borderId="2" xfId="0" applyNumberFormat="1" applyFont="1" applyBorder="1" applyAlignment="1">
      <alignment vertical="center" wrapText="1"/>
    </xf>
    <xf numFmtId="1" fontId="2" fillId="0" borderId="3" xfId="0" applyNumberFormat="1" applyFont="1" applyBorder="1" applyAlignment="1">
      <alignment vertical="center" wrapText="1"/>
    </xf>
    <xf numFmtId="0" fontId="2" fillId="0" borderId="0" xfId="0" applyFont="1" applyFill="1" applyAlignment="1">
      <alignment horizontal="left" vertical="top" wrapText="1"/>
    </xf>
    <xf numFmtId="1" fontId="3" fillId="0" borderId="2" xfId="0" applyNumberFormat="1" applyFont="1" applyFill="1" applyBorder="1" applyAlignment="1">
      <alignment vertical="center" wrapText="1"/>
    </xf>
    <xf numFmtId="1" fontId="3" fillId="0" borderId="3" xfId="0" applyNumberFormat="1" applyFont="1" applyFill="1" applyBorder="1" applyAlignment="1">
      <alignment vertical="center" wrapText="1"/>
    </xf>
    <xf numFmtId="1" fontId="3" fillId="0" borderId="4" xfId="0" applyNumberFormat="1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vertical="center" wrapText="1"/>
    </xf>
    <xf numFmtId="1" fontId="2" fillId="0" borderId="3" xfId="0" applyNumberFormat="1" applyFont="1" applyFill="1" applyBorder="1" applyAlignment="1">
      <alignment vertical="center" wrapText="1"/>
    </xf>
    <xf numFmtId="1" fontId="2" fillId="0" borderId="4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1" fontId="1" fillId="0" borderId="0" xfId="0" applyNumberFormat="1" applyFont="1" applyAlignment="1">
      <alignment horizontal="righ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" fontId="2" fillId="2" borderId="1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1" fontId="3" fillId="0" borderId="2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" fontId="3" fillId="0" borderId="6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1" fontId="3" fillId="0" borderId="3" xfId="0" applyNumberFormat="1" applyFont="1" applyFill="1" applyBorder="1" applyAlignment="1">
      <alignment horizontal="left" vertical="center" wrapText="1"/>
    </xf>
    <xf numFmtId="1" fontId="3" fillId="0" borderId="4" xfId="0" applyNumberFormat="1" applyFont="1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-&#1050;/&#1055;&#1088;&#1080;&#1083;&#1086;&#1078;&#1077;&#1085;&#1080;&#1077;%20&#1087;&#1086;%20&#1084;&#1086;&#1097;&#1085;&#1086;&#1089;&#1090;&#1080;%201&#1082;&#1074;%20&#1057;&#1050;&#106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anin/Desktop/&#1056;&#1072;&#1089;&#1082;&#1088;&#1099;&#1090;&#1080;&#1077;%20&#1080;&#1085;&#1092;&#1086;&#1088;&#1084;&#1072;&#1094;&#1080;&#1080;%20&#1085;&#1072;%20&#1089;&#1072;&#1081;&#1090;&#1077;%20&#1054;&#1073;&#1097;&#1077;&#1089;&#1090;&#1074;&#1072;/&#1060;&#1072;&#1082;&#1090;/&#1056;&#1072;&#1089;&#1082;&#1088;&#1099;&#1090;&#1080;&#1077;%202016%20&#1092;&#1072;&#1082;&#1090;/&#1056;&#1077;&#1079;&#1077;&#1088;&#1074;&#1080;&#1088;&#1091;&#1077;&#1084;&#1072;&#1103;%20&#1084;&#1072;&#1082;&#1089;&#1080;&#1084;&#1072;&#1083;&#1100;&#1085;&#1072;&#1103;%20&#1084;&#1086;&#1097;&#1085;&#1086;&#1089;&#1090;&#1100;/&#1056;&#1077;&#1079;&#1077;&#1088;&#1074;&#1080;&#1088;&#1091;&#1077;&#1084;&#1072;&#1103;%20&#1084;&#1072;&#1082;&#1089;&#1080;&#1084;&#1072;&#1083;&#1100;&#1085;&#1072;&#1103;%20&#1084;&#1086;&#1097;&#1085;&#1086;&#1089;&#1090;&#1100;%20&#1079;&#1072;%204%20&#1050;&#1042;%202016&#1075;%20-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"/>
      <sheetName val="Лист3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2"/>
      <sheetName val="Лист3"/>
      <sheetName val="Лист1"/>
    </sheetNames>
    <sheetDataSet>
      <sheetData sheetId="0"/>
      <sheetData sheetId="1">
        <row r="55">
          <cell r="N55">
            <v>10219.5</v>
          </cell>
          <cell r="O55">
            <v>7153.65</v>
          </cell>
          <cell r="P55">
            <v>3065.8500000000004</v>
          </cell>
        </row>
        <row r="80">
          <cell r="N80">
            <v>3740</v>
          </cell>
          <cell r="O80">
            <v>2721</v>
          </cell>
          <cell r="P80">
            <v>1019</v>
          </cell>
        </row>
        <row r="114">
          <cell r="N114">
            <v>5580.88</v>
          </cell>
          <cell r="O114">
            <v>1087.3333333333333</v>
          </cell>
          <cell r="P114">
            <v>4493.5466666666671</v>
          </cell>
        </row>
        <row r="194">
          <cell r="N194">
            <v>14191.55</v>
          </cell>
          <cell r="O194">
            <v>14191.55</v>
          </cell>
          <cell r="P194">
            <v>0</v>
          </cell>
        </row>
        <row r="263">
          <cell r="N263">
            <v>16223.28</v>
          </cell>
          <cell r="O263">
            <v>6611.85</v>
          </cell>
          <cell r="P263">
            <v>9611.4300000000021</v>
          </cell>
        </row>
        <row r="352">
          <cell r="N352">
            <v>17518.100000000002</v>
          </cell>
          <cell r="O352">
            <v>17518.100000000002</v>
          </cell>
          <cell r="P352">
            <v>0</v>
          </cell>
        </row>
        <row r="431">
          <cell r="N431">
            <v>12714</v>
          </cell>
          <cell r="O431">
            <v>3166.7049999999999</v>
          </cell>
          <cell r="P431">
            <v>8027.7330000000002</v>
          </cell>
        </row>
        <row r="452">
          <cell r="N452">
            <v>1200</v>
          </cell>
          <cell r="O452">
            <v>662</v>
          </cell>
          <cell r="P452">
            <v>538</v>
          </cell>
        </row>
        <row r="554">
          <cell r="N554">
            <v>141282.5</v>
          </cell>
          <cell r="O554">
            <v>133501</v>
          </cell>
          <cell r="P554">
            <v>7781.5</v>
          </cell>
        </row>
        <row r="613">
          <cell r="N613">
            <v>12860</v>
          </cell>
          <cell r="O613">
            <v>6279</v>
          </cell>
          <cell r="P613">
            <v>6581</v>
          </cell>
        </row>
        <row r="645">
          <cell r="N645">
            <v>62350.9</v>
          </cell>
          <cell r="O645">
            <v>16499</v>
          </cell>
          <cell r="P645">
            <v>45851.9</v>
          </cell>
        </row>
        <row r="675">
          <cell r="N675">
            <v>5660</v>
          </cell>
          <cell r="O675">
            <v>2088</v>
          </cell>
          <cell r="P675">
            <v>3572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90"/>
  <sheetViews>
    <sheetView topLeftCell="A5" zoomScale="90" zoomScaleNormal="90" workbookViewId="0">
      <pane xSplit="3" ySplit="6" topLeftCell="D95" activePane="bottomRight" state="frozen"/>
      <selection activeCell="N6" sqref="N6:P20"/>
      <selection pane="topRight" activeCell="N6" sqref="N6:P20"/>
      <selection pane="bottomLeft" activeCell="N6" sqref="N6:P20"/>
      <selection pane="bottomRight" activeCell="N6" sqref="N6:P20"/>
    </sheetView>
  </sheetViews>
  <sheetFormatPr defaultRowHeight="15" x14ac:dyDescent="0.25"/>
  <cols>
    <col min="1" max="1" width="18.7109375" style="13" bestFit="1" customWidth="1"/>
    <col min="2" max="2" width="29.85546875" style="13" customWidth="1"/>
    <col min="3" max="3" width="27.28515625" style="2" customWidth="1"/>
    <col min="4" max="4" width="11.42578125" style="1" bestFit="1" customWidth="1"/>
    <col min="5" max="5" width="14.42578125" style="4" bestFit="1" customWidth="1"/>
    <col min="6" max="6" width="11.140625" style="4" bestFit="1" customWidth="1"/>
    <col min="7" max="7" width="15.28515625" style="4" bestFit="1" customWidth="1"/>
    <col min="8" max="8" width="14.42578125" style="1" bestFit="1" customWidth="1"/>
    <col min="9" max="9" width="11.140625" style="1" bestFit="1" customWidth="1"/>
    <col min="10" max="10" width="15.28515625" style="1" bestFit="1" customWidth="1"/>
    <col min="11" max="11" width="14.42578125" style="1" bestFit="1" customWidth="1"/>
    <col min="12" max="12" width="11.140625" style="1" bestFit="1" customWidth="1"/>
    <col min="13" max="13" width="15.28515625" style="1" bestFit="1" customWidth="1"/>
    <col min="14" max="14" width="14.42578125" style="1" bestFit="1" customWidth="1"/>
    <col min="15" max="15" width="11.140625" style="1" bestFit="1" customWidth="1"/>
    <col min="16" max="16" width="15.28515625" style="1" bestFit="1" customWidth="1"/>
    <col min="17" max="16384" width="9.140625" style="1"/>
  </cols>
  <sheetData>
    <row r="1" spans="1:16" ht="18.75" hidden="1" customHeight="1" x14ac:dyDescent="0.25">
      <c r="F1" s="162"/>
      <c r="G1" s="162"/>
    </row>
    <row r="2" spans="1:16" hidden="1" x14ac:dyDescent="0.25"/>
    <row r="3" spans="1:16" ht="106.5" hidden="1" customHeight="1" x14ac:dyDescent="0.25">
      <c r="A3" s="164" t="s">
        <v>10</v>
      </c>
      <c r="B3" s="164"/>
      <c r="C3" s="164"/>
      <c r="D3" s="164"/>
      <c r="E3" s="164"/>
      <c r="F3" s="164"/>
      <c r="G3" s="164"/>
      <c r="H3" s="164"/>
      <c r="I3" s="164"/>
      <c r="J3" s="164"/>
    </row>
    <row r="4" spans="1:16" ht="18.75" hidden="1" x14ac:dyDescent="0.25">
      <c r="A4" s="14"/>
      <c r="B4" s="14"/>
      <c r="C4" s="9"/>
      <c r="D4" s="8"/>
      <c r="E4" s="5"/>
      <c r="F4" s="5"/>
      <c r="G4" s="5"/>
    </row>
    <row r="5" spans="1:16" ht="48.75" customHeight="1" x14ac:dyDescent="0.25">
      <c r="A5" s="170" t="s">
        <v>121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</row>
    <row r="6" spans="1:16" ht="18.75" x14ac:dyDescent="0.25">
      <c r="A6" s="14"/>
      <c r="B6" s="14"/>
      <c r="C6" s="9"/>
      <c r="D6" s="16"/>
      <c r="E6" s="5"/>
      <c r="F6" s="5"/>
      <c r="G6" s="5"/>
    </row>
    <row r="8" spans="1:16" x14ac:dyDescent="0.25">
      <c r="A8" s="165" t="s">
        <v>0</v>
      </c>
      <c r="B8" s="124" t="s">
        <v>1</v>
      </c>
      <c r="C8" s="167" t="s">
        <v>2</v>
      </c>
      <c r="D8" s="128" t="s">
        <v>3</v>
      </c>
      <c r="E8" s="163" t="s">
        <v>122</v>
      </c>
      <c r="F8" s="163"/>
      <c r="G8" s="163"/>
      <c r="H8" s="163" t="s">
        <v>123</v>
      </c>
      <c r="I8" s="163"/>
      <c r="J8" s="163"/>
      <c r="K8" s="163" t="s">
        <v>124</v>
      </c>
      <c r="L8" s="163"/>
      <c r="M8" s="163"/>
      <c r="N8" s="163" t="s">
        <v>125</v>
      </c>
      <c r="O8" s="163"/>
      <c r="P8" s="163"/>
    </row>
    <row r="9" spans="1:16" ht="60" x14ac:dyDescent="0.25">
      <c r="A9" s="166"/>
      <c r="B9" s="124"/>
      <c r="C9" s="168"/>
      <c r="D9" s="128"/>
      <c r="E9" s="7" t="s">
        <v>11</v>
      </c>
      <c r="F9" s="7" t="s">
        <v>12</v>
      </c>
      <c r="G9" s="7" t="s">
        <v>13</v>
      </c>
      <c r="H9" s="10" t="s">
        <v>11</v>
      </c>
      <c r="I9" s="10" t="s">
        <v>12</v>
      </c>
      <c r="J9" s="10" t="s">
        <v>13</v>
      </c>
      <c r="K9" s="11" t="s">
        <v>11</v>
      </c>
      <c r="L9" s="11" t="s">
        <v>12</v>
      </c>
      <c r="M9" s="11" t="s">
        <v>13</v>
      </c>
      <c r="N9" s="12" t="s">
        <v>11</v>
      </c>
      <c r="O9" s="12" t="s">
        <v>12</v>
      </c>
      <c r="P9" s="12" t="s">
        <v>13</v>
      </c>
    </row>
    <row r="10" spans="1:16" x14ac:dyDescent="0.25">
      <c r="A10" s="82">
        <v>1</v>
      </c>
      <c r="B10" s="3">
        <f>A10+1</f>
        <v>2</v>
      </c>
      <c r="C10" s="74">
        <f t="shared" ref="C10:D10" si="0">B10+1</f>
        <v>3</v>
      </c>
      <c r="D10" s="6">
        <f t="shared" si="0"/>
        <v>4</v>
      </c>
      <c r="E10" s="7">
        <v>5</v>
      </c>
      <c r="F10" s="7">
        <v>6</v>
      </c>
      <c r="G10" s="7" t="s">
        <v>9</v>
      </c>
      <c r="H10" s="15">
        <v>8</v>
      </c>
      <c r="I10" s="15">
        <v>9</v>
      </c>
      <c r="J10" s="15" t="s">
        <v>54</v>
      </c>
      <c r="K10" s="15">
        <v>11</v>
      </c>
      <c r="L10" s="15">
        <v>12</v>
      </c>
      <c r="M10" s="15" t="s">
        <v>119</v>
      </c>
      <c r="N10" s="15">
        <v>14</v>
      </c>
      <c r="O10" s="15">
        <v>15</v>
      </c>
      <c r="P10" s="15" t="s">
        <v>120</v>
      </c>
    </row>
    <row r="11" spans="1:16" x14ac:dyDescent="0.25">
      <c r="A11" s="139" t="s">
        <v>31</v>
      </c>
      <c r="B11" s="130" t="s">
        <v>32</v>
      </c>
      <c r="C11" s="122" t="s">
        <v>33</v>
      </c>
      <c r="D11" s="52" t="s">
        <v>4</v>
      </c>
      <c r="E11" s="52">
        <v>850</v>
      </c>
      <c r="F11" s="52">
        <v>595</v>
      </c>
      <c r="G11" s="56">
        <v>255</v>
      </c>
      <c r="H11" s="52">
        <v>850</v>
      </c>
      <c r="I11" s="52">
        <v>595</v>
      </c>
      <c r="J11" s="52">
        <v>255</v>
      </c>
      <c r="K11" s="52">
        <v>850</v>
      </c>
      <c r="L11" s="52">
        <v>595</v>
      </c>
      <c r="M11" s="52">
        <v>255</v>
      </c>
      <c r="N11" s="52">
        <v>850</v>
      </c>
      <c r="O11" s="52">
        <v>595</v>
      </c>
      <c r="P11" s="52">
        <v>255</v>
      </c>
    </row>
    <row r="12" spans="1:16" x14ac:dyDescent="0.25">
      <c r="A12" s="140"/>
      <c r="B12" s="130"/>
      <c r="C12" s="122"/>
      <c r="D12" s="52" t="s">
        <v>5</v>
      </c>
      <c r="E12" s="52"/>
      <c r="F12" s="52"/>
      <c r="G12" s="56"/>
      <c r="H12" s="52"/>
      <c r="I12" s="52"/>
      <c r="J12" s="52"/>
      <c r="K12" s="52"/>
      <c r="L12" s="52"/>
      <c r="M12" s="52"/>
      <c r="N12" s="52"/>
      <c r="O12" s="52"/>
      <c r="P12" s="52"/>
    </row>
    <row r="13" spans="1:16" x14ac:dyDescent="0.25">
      <c r="A13" s="140"/>
      <c r="B13" s="130"/>
      <c r="C13" s="122"/>
      <c r="D13" s="52" t="s">
        <v>6</v>
      </c>
      <c r="E13" s="52"/>
      <c r="F13" s="52"/>
      <c r="G13" s="56"/>
      <c r="H13" s="52"/>
      <c r="I13" s="52"/>
      <c r="J13" s="52"/>
      <c r="K13" s="52"/>
      <c r="L13" s="52"/>
      <c r="M13" s="52"/>
      <c r="N13" s="52"/>
      <c r="O13" s="52"/>
      <c r="P13" s="52"/>
    </row>
    <row r="14" spans="1:16" x14ac:dyDescent="0.25">
      <c r="A14" s="140"/>
      <c r="B14" s="130"/>
      <c r="C14" s="122"/>
      <c r="D14" s="52" t="s">
        <v>7</v>
      </c>
      <c r="E14" s="52"/>
      <c r="F14" s="52"/>
      <c r="G14" s="56"/>
      <c r="H14" s="52"/>
      <c r="I14" s="52"/>
      <c r="J14" s="52"/>
      <c r="K14" s="52"/>
      <c r="L14" s="52"/>
      <c r="M14" s="52"/>
      <c r="N14" s="52"/>
      <c r="O14" s="52"/>
      <c r="P14" s="52"/>
    </row>
    <row r="15" spans="1:16" x14ac:dyDescent="0.25">
      <c r="A15" s="140"/>
      <c r="B15" s="130"/>
      <c r="C15" s="122"/>
      <c r="D15" s="52" t="s">
        <v>8</v>
      </c>
      <c r="E15" s="52">
        <v>850</v>
      </c>
      <c r="F15" s="52">
        <v>595</v>
      </c>
      <c r="G15" s="56">
        <v>255</v>
      </c>
      <c r="H15" s="52">
        <v>850</v>
      </c>
      <c r="I15" s="52">
        <v>595</v>
      </c>
      <c r="J15" s="52">
        <v>255</v>
      </c>
      <c r="K15" s="52">
        <v>850</v>
      </c>
      <c r="L15" s="52">
        <v>595</v>
      </c>
      <c r="M15" s="52">
        <v>255</v>
      </c>
      <c r="N15" s="52">
        <v>850</v>
      </c>
      <c r="O15" s="52">
        <v>595</v>
      </c>
      <c r="P15" s="52">
        <v>255</v>
      </c>
    </row>
    <row r="16" spans="1:16" x14ac:dyDescent="0.25">
      <c r="A16" s="140"/>
      <c r="B16" s="130"/>
      <c r="C16" s="122" t="s">
        <v>38</v>
      </c>
      <c r="D16" s="52" t="s">
        <v>4</v>
      </c>
      <c r="E16" s="52"/>
      <c r="F16" s="52"/>
      <c r="G16" s="56"/>
      <c r="H16" s="52"/>
      <c r="I16" s="52"/>
      <c r="J16" s="52"/>
      <c r="K16" s="52"/>
      <c r="L16" s="52"/>
      <c r="M16" s="52"/>
      <c r="N16" s="52"/>
      <c r="O16" s="52"/>
      <c r="P16" s="52"/>
    </row>
    <row r="17" spans="1:16" x14ac:dyDescent="0.25">
      <c r="A17" s="140"/>
      <c r="B17" s="130"/>
      <c r="C17" s="122"/>
      <c r="D17" s="52" t="s">
        <v>5</v>
      </c>
      <c r="E17" s="52"/>
      <c r="F17" s="52"/>
      <c r="G17" s="56"/>
      <c r="H17" s="52"/>
      <c r="I17" s="52"/>
      <c r="J17" s="52"/>
      <c r="K17" s="52"/>
      <c r="L17" s="52"/>
      <c r="M17" s="52"/>
      <c r="N17" s="52"/>
      <c r="O17" s="52"/>
      <c r="P17" s="52"/>
    </row>
    <row r="18" spans="1:16" x14ac:dyDescent="0.25">
      <c r="A18" s="140"/>
      <c r="B18" s="130"/>
      <c r="C18" s="122"/>
      <c r="D18" s="52" t="s">
        <v>6</v>
      </c>
      <c r="E18" s="52">
        <v>1000</v>
      </c>
      <c r="F18" s="52">
        <v>700</v>
      </c>
      <c r="G18" s="56">
        <v>300</v>
      </c>
      <c r="H18" s="52">
        <v>1000</v>
      </c>
      <c r="I18" s="52">
        <v>700</v>
      </c>
      <c r="J18" s="52">
        <v>300</v>
      </c>
      <c r="K18" s="52">
        <v>1000</v>
      </c>
      <c r="L18" s="52">
        <v>700</v>
      </c>
      <c r="M18" s="52">
        <v>300</v>
      </c>
      <c r="N18" s="52">
        <v>1000</v>
      </c>
      <c r="O18" s="52">
        <v>700</v>
      </c>
      <c r="P18" s="52">
        <v>300</v>
      </c>
    </row>
    <row r="19" spans="1:16" x14ac:dyDescent="0.25">
      <c r="A19" s="140"/>
      <c r="B19" s="130"/>
      <c r="C19" s="122"/>
      <c r="D19" s="52" t="s">
        <v>7</v>
      </c>
      <c r="E19" s="52"/>
      <c r="F19" s="52"/>
      <c r="G19" s="56"/>
      <c r="H19" s="52"/>
      <c r="I19" s="52"/>
      <c r="J19" s="52"/>
      <c r="K19" s="52"/>
      <c r="L19" s="52"/>
      <c r="M19" s="52"/>
      <c r="N19" s="52"/>
      <c r="O19" s="52"/>
      <c r="P19" s="52"/>
    </row>
    <row r="20" spans="1:16" x14ac:dyDescent="0.25">
      <c r="A20" s="140"/>
      <c r="B20" s="130"/>
      <c r="C20" s="122"/>
      <c r="D20" s="52" t="s">
        <v>8</v>
      </c>
      <c r="E20" s="52">
        <v>1000</v>
      </c>
      <c r="F20" s="52">
        <v>700</v>
      </c>
      <c r="G20" s="56">
        <v>300</v>
      </c>
      <c r="H20" s="52">
        <v>1000</v>
      </c>
      <c r="I20" s="52">
        <v>700</v>
      </c>
      <c r="J20" s="52">
        <v>300</v>
      </c>
      <c r="K20" s="52">
        <v>1000</v>
      </c>
      <c r="L20" s="52">
        <v>700</v>
      </c>
      <c r="M20" s="52">
        <v>300</v>
      </c>
      <c r="N20" s="52">
        <v>1000</v>
      </c>
      <c r="O20" s="52">
        <v>700</v>
      </c>
      <c r="P20" s="52">
        <v>300</v>
      </c>
    </row>
    <row r="21" spans="1:16" x14ac:dyDescent="0.25">
      <c r="A21" s="140"/>
      <c r="B21" s="130"/>
      <c r="C21" s="122" t="s">
        <v>34</v>
      </c>
      <c r="D21" s="52" t="s">
        <v>4</v>
      </c>
      <c r="E21" s="52"/>
      <c r="F21" s="52"/>
      <c r="G21" s="56"/>
      <c r="H21" s="52"/>
      <c r="I21" s="52"/>
      <c r="J21" s="52"/>
      <c r="K21" s="52"/>
      <c r="L21" s="52"/>
      <c r="M21" s="52"/>
      <c r="N21" s="52"/>
      <c r="O21" s="52"/>
      <c r="P21" s="52"/>
    </row>
    <row r="22" spans="1:16" x14ac:dyDescent="0.25">
      <c r="A22" s="140"/>
      <c r="B22" s="130"/>
      <c r="C22" s="122"/>
      <c r="D22" s="52" t="s">
        <v>5</v>
      </c>
      <c r="E22" s="52"/>
      <c r="F22" s="52"/>
      <c r="G22" s="56"/>
      <c r="H22" s="52"/>
      <c r="I22" s="52"/>
      <c r="J22" s="52"/>
      <c r="K22" s="52"/>
      <c r="L22" s="52"/>
      <c r="M22" s="52"/>
      <c r="N22" s="52"/>
      <c r="O22" s="52"/>
      <c r="P22" s="52"/>
    </row>
    <row r="23" spans="1:16" x14ac:dyDescent="0.25">
      <c r="A23" s="140"/>
      <c r="B23" s="130"/>
      <c r="C23" s="122"/>
      <c r="D23" s="52" t="s">
        <v>6</v>
      </c>
      <c r="E23" s="52">
        <v>1360</v>
      </c>
      <c r="F23" s="52">
        <v>951.99999999999989</v>
      </c>
      <c r="G23" s="56">
        <v>408.00000000000011</v>
      </c>
      <c r="H23" s="52">
        <v>1360</v>
      </c>
      <c r="I23" s="52">
        <v>951.99999999999989</v>
      </c>
      <c r="J23" s="52">
        <v>408.00000000000011</v>
      </c>
      <c r="K23" s="52">
        <v>1360</v>
      </c>
      <c r="L23" s="52">
        <v>951.99999999999989</v>
      </c>
      <c r="M23" s="52">
        <v>408.00000000000011</v>
      </c>
      <c r="N23" s="52">
        <v>1360</v>
      </c>
      <c r="O23" s="52">
        <v>951.99999999999989</v>
      </c>
      <c r="P23" s="52">
        <v>408.00000000000011</v>
      </c>
    </row>
    <row r="24" spans="1:16" x14ac:dyDescent="0.25">
      <c r="A24" s="140"/>
      <c r="B24" s="130"/>
      <c r="C24" s="122"/>
      <c r="D24" s="52" t="s">
        <v>7</v>
      </c>
      <c r="E24" s="52"/>
      <c r="F24" s="52"/>
      <c r="G24" s="56"/>
      <c r="H24" s="52"/>
      <c r="I24" s="52"/>
      <c r="J24" s="52"/>
      <c r="K24" s="52"/>
      <c r="L24" s="52"/>
      <c r="M24" s="52"/>
      <c r="N24" s="52"/>
      <c r="O24" s="52"/>
      <c r="P24" s="52"/>
    </row>
    <row r="25" spans="1:16" x14ac:dyDescent="0.25">
      <c r="A25" s="140"/>
      <c r="B25" s="130"/>
      <c r="C25" s="122"/>
      <c r="D25" s="52" t="s">
        <v>8</v>
      </c>
      <c r="E25" s="52">
        <v>1360</v>
      </c>
      <c r="F25" s="52">
        <v>951.99999999999989</v>
      </c>
      <c r="G25" s="56">
        <v>408.00000000000011</v>
      </c>
      <c r="H25" s="52">
        <v>1360</v>
      </c>
      <c r="I25" s="52">
        <v>951.99999999999989</v>
      </c>
      <c r="J25" s="52">
        <v>408.00000000000011</v>
      </c>
      <c r="K25" s="52">
        <v>1360</v>
      </c>
      <c r="L25" s="52">
        <v>951.99999999999989</v>
      </c>
      <c r="M25" s="52">
        <v>408.00000000000011</v>
      </c>
      <c r="N25" s="52">
        <v>1360</v>
      </c>
      <c r="O25" s="52">
        <v>951.99999999999989</v>
      </c>
      <c r="P25" s="52">
        <v>408.00000000000011</v>
      </c>
    </row>
    <row r="26" spans="1:16" x14ac:dyDescent="0.25">
      <c r="A26" s="140"/>
      <c r="B26" s="130"/>
      <c r="C26" s="122" t="s">
        <v>35</v>
      </c>
      <c r="D26" s="52" t="s">
        <v>4</v>
      </c>
      <c r="E26" s="52"/>
      <c r="F26" s="52"/>
      <c r="G26" s="56"/>
      <c r="H26" s="52"/>
      <c r="I26" s="52"/>
      <c r="J26" s="52"/>
      <c r="K26" s="52"/>
      <c r="L26" s="52"/>
      <c r="M26" s="52"/>
      <c r="N26" s="52"/>
      <c r="O26" s="52"/>
      <c r="P26" s="52"/>
    </row>
    <row r="27" spans="1:16" x14ac:dyDescent="0.25">
      <c r="A27" s="140"/>
      <c r="B27" s="130"/>
      <c r="C27" s="122"/>
      <c r="D27" s="52" t="s">
        <v>5</v>
      </c>
      <c r="E27" s="52"/>
      <c r="F27" s="52"/>
      <c r="G27" s="56"/>
      <c r="H27" s="52"/>
      <c r="I27" s="52"/>
      <c r="J27" s="52"/>
      <c r="K27" s="52"/>
      <c r="L27" s="52"/>
      <c r="M27" s="52"/>
      <c r="N27" s="52"/>
      <c r="O27" s="52"/>
      <c r="P27" s="52"/>
    </row>
    <row r="28" spans="1:16" x14ac:dyDescent="0.25">
      <c r="A28" s="140"/>
      <c r="B28" s="130"/>
      <c r="C28" s="122"/>
      <c r="D28" s="52" t="s">
        <v>6</v>
      </c>
      <c r="E28" s="52">
        <v>1114</v>
      </c>
      <c r="F28" s="52">
        <v>779.8</v>
      </c>
      <c r="G28" s="56">
        <v>334.20000000000005</v>
      </c>
      <c r="H28" s="52">
        <v>1114</v>
      </c>
      <c r="I28" s="52">
        <v>779.8</v>
      </c>
      <c r="J28" s="52">
        <v>334.20000000000005</v>
      </c>
      <c r="K28" s="52">
        <v>1114</v>
      </c>
      <c r="L28" s="52">
        <v>779.8</v>
      </c>
      <c r="M28" s="52">
        <v>334.20000000000005</v>
      </c>
      <c r="N28" s="52">
        <v>1114</v>
      </c>
      <c r="O28" s="52">
        <v>779.8</v>
      </c>
      <c r="P28" s="52">
        <v>334.20000000000005</v>
      </c>
    </row>
    <row r="29" spans="1:16" x14ac:dyDescent="0.25">
      <c r="A29" s="140"/>
      <c r="B29" s="130"/>
      <c r="C29" s="122"/>
      <c r="D29" s="52" t="s">
        <v>7</v>
      </c>
      <c r="E29" s="52"/>
      <c r="F29" s="52"/>
      <c r="G29" s="56"/>
      <c r="H29" s="52"/>
      <c r="I29" s="52"/>
      <c r="J29" s="52"/>
      <c r="K29" s="52"/>
      <c r="L29" s="52"/>
      <c r="M29" s="52"/>
      <c r="N29" s="52"/>
      <c r="O29" s="52"/>
      <c r="P29" s="52"/>
    </row>
    <row r="30" spans="1:16" x14ac:dyDescent="0.25">
      <c r="A30" s="140"/>
      <c r="B30" s="130"/>
      <c r="C30" s="122"/>
      <c r="D30" s="52" t="s">
        <v>8</v>
      </c>
      <c r="E30" s="52">
        <v>1114</v>
      </c>
      <c r="F30" s="52">
        <v>779.8</v>
      </c>
      <c r="G30" s="56">
        <v>334.20000000000005</v>
      </c>
      <c r="H30" s="52">
        <v>1114</v>
      </c>
      <c r="I30" s="52">
        <v>779.8</v>
      </c>
      <c r="J30" s="52">
        <v>334.20000000000005</v>
      </c>
      <c r="K30" s="52">
        <v>1114</v>
      </c>
      <c r="L30" s="52">
        <v>779.8</v>
      </c>
      <c r="M30" s="52">
        <v>334.20000000000005</v>
      </c>
      <c r="N30" s="52">
        <v>1114</v>
      </c>
      <c r="O30" s="52">
        <v>779.8</v>
      </c>
      <c r="P30" s="52">
        <v>334.20000000000005</v>
      </c>
    </row>
    <row r="31" spans="1:16" x14ac:dyDescent="0.25">
      <c r="A31" s="140"/>
      <c r="B31" s="130"/>
      <c r="C31" s="122" t="s">
        <v>36</v>
      </c>
      <c r="D31" s="52" t="s">
        <v>4</v>
      </c>
      <c r="E31" s="52"/>
      <c r="F31" s="52"/>
      <c r="G31" s="56"/>
      <c r="H31" s="52"/>
      <c r="I31" s="52"/>
      <c r="J31" s="52"/>
      <c r="K31" s="52"/>
      <c r="L31" s="52"/>
      <c r="M31" s="52"/>
      <c r="N31" s="52"/>
      <c r="O31" s="52"/>
      <c r="P31" s="52"/>
    </row>
    <row r="32" spans="1:16" x14ac:dyDescent="0.25">
      <c r="A32" s="140"/>
      <c r="B32" s="130"/>
      <c r="C32" s="122"/>
      <c r="D32" s="52" t="s">
        <v>5</v>
      </c>
      <c r="E32" s="52"/>
      <c r="F32" s="52"/>
      <c r="G32" s="56"/>
      <c r="H32" s="52"/>
      <c r="I32" s="52"/>
      <c r="J32" s="52"/>
      <c r="K32" s="52"/>
      <c r="L32" s="52"/>
      <c r="M32" s="52"/>
      <c r="N32" s="52"/>
      <c r="O32" s="52"/>
      <c r="P32" s="52"/>
    </row>
    <row r="33" spans="1:16" x14ac:dyDescent="0.25">
      <c r="A33" s="140"/>
      <c r="B33" s="130"/>
      <c r="C33" s="122"/>
      <c r="D33" s="52" t="s">
        <v>6</v>
      </c>
      <c r="E33" s="52">
        <v>4937.5</v>
      </c>
      <c r="F33" s="52">
        <v>3456.25</v>
      </c>
      <c r="G33" s="56">
        <v>1481.25</v>
      </c>
      <c r="H33" s="52">
        <v>4937.5</v>
      </c>
      <c r="I33" s="52">
        <v>3456.25</v>
      </c>
      <c r="J33" s="52">
        <v>1481.25</v>
      </c>
      <c r="K33" s="52">
        <v>4937.5</v>
      </c>
      <c r="L33" s="52">
        <v>3456.25</v>
      </c>
      <c r="M33" s="52">
        <v>1481.25</v>
      </c>
      <c r="N33" s="52">
        <v>4937.5</v>
      </c>
      <c r="O33" s="52">
        <v>3456.25</v>
      </c>
      <c r="P33" s="52">
        <v>1481.25</v>
      </c>
    </row>
    <row r="34" spans="1:16" x14ac:dyDescent="0.25">
      <c r="A34" s="140"/>
      <c r="B34" s="130"/>
      <c r="C34" s="122"/>
      <c r="D34" s="52" t="s">
        <v>7</v>
      </c>
      <c r="E34" s="52"/>
      <c r="F34" s="52"/>
      <c r="G34" s="56"/>
      <c r="H34" s="52"/>
      <c r="I34" s="52"/>
      <c r="J34" s="52"/>
      <c r="K34" s="52"/>
      <c r="L34" s="52"/>
      <c r="M34" s="52"/>
      <c r="N34" s="52"/>
      <c r="O34" s="52"/>
      <c r="P34" s="52"/>
    </row>
    <row r="35" spans="1:16" x14ac:dyDescent="0.25">
      <c r="A35" s="140"/>
      <c r="B35" s="130"/>
      <c r="C35" s="122"/>
      <c r="D35" s="52" t="s">
        <v>8</v>
      </c>
      <c r="E35" s="52">
        <v>4937.5</v>
      </c>
      <c r="F35" s="52">
        <v>3456.25</v>
      </c>
      <c r="G35" s="56">
        <v>1481.25</v>
      </c>
      <c r="H35" s="52">
        <v>4937.5</v>
      </c>
      <c r="I35" s="52">
        <v>3456.25</v>
      </c>
      <c r="J35" s="52">
        <v>1481.25</v>
      </c>
      <c r="K35" s="52">
        <v>4937.5</v>
      </c>
      <c r="L35" s="52">
        <v>3456.25</v>
      </c>
      <c r="M35" s="52">
        <v>1481.25</v>
      </c>
      <c r="N35" s="52">
        <v>4937.5</v>
      </c>
      <c r="O35" s="52">
        <v>3456.25</v>
      </c>
      <c r="P35" s="52">
        <v>1481.25</v>
      </c>
    </row>
    <row r="36" spans="1:16" x14ac:dyDescent="0.25">
      <c r="A36" s="140"/>
      <c r="B36" s="130"/>
      <c r="C36" s="122" t="s">
        <v>37</v>
      </c>
      <c r="D36" s="52" t="s">
        <v>4</v>
      </c>
      <c r="E36" s="52"/>
      <c r="F36" s="52"/>
      <c r="G36" s="56"/>
      <c r="H36" s="52"/>
      <c r="I36" s="52"/>
      <c r="J36" s="52"/>
      <c r="K36" s="52"/>
      <c r="L36" s="52"/>
      <c r="M36" s="52"/>
      <c r="N36" s="52"/>
      <c r="O36" s="52"/>
      <c r="P36" s="52"/>
    </row>
    <row r="37" spans="1:16" x14ac:dyDescent="0.25">
      <c r="A37" s="140"/>
      <c r="B37" s="130"/>
      <c r="C37" s="122"/>
      <c r="D37" s="52" t="s">
        <v>5</v>
      </c>
      <c r="E37" s="52"/>
      <c r="F37" s="52"/>
      <c r="G37" s="56"/>
      <c r="H37" s="52"/>
      <c r="I37" s="52"/>
      <c r="J37" s="52"/>
      <c r="K37" s="52"/>
      <c r="L37" s="52"/>
      <c r="M37" s="52"/>
      <c r="N37" s="52"/>
      <c r="O37" s="52"/>
      <c r="P37" s="52"/>
    </row>
    <row r="38" spans="1:16" x14ac:dyDescent="0.25">
      <c r="A38" s="140"/>
      <c r="B38" s="130"/>
      <c r="C38" s="122"/>
      <c r="D38" s="52" t="s">
        <v>6</v>
      </c>
      <c r="E38" s="52">
        <v>958</v>
      </c>
      <c r="F38" s="52">
        <v>670.59999999999991</v>
      </c>
      <c r="G38" s="56">
        <v>287.40000000000009</v>
      </c>
      <c r="H38" s="52">
        <v>958</v>
      </c>
      <c r="I38" s="52">
        <v>670.59999999999991</v>
      </c>
      <c r="J38" s="52">
        <v>287.40000000000009</v>
      </c>
      <c r="K38" s="52">
        <v>958</v>
      </c>
      <c r="L38" s="52">
        <v>670.59999999999991</v>
      </c>
      <c r="M38" s="52">
        <v>287.40000000000009</v>
      </c>
      <c r="N38" s="52">
        <v>958</v>
      </c>
      <c r="O38" s="52">
        <v>670.59999999999991</v>
      </c>
      <c r="P38" s="52">
        <v>287.40000000000009</v>
      </c>
    </row>
    <row r="39" spans="1:16" x14ac:dyDescent="0.25">
      <c r="A39" s="140"/>
      <c r="B39" s="130"/>
      <c r="C39" s="122"/>
      <c r="D39" s="52" t="s">
        <v>7</v>
      </c>
      <c r="E39" s="52"/>
      <c r="F39" s="52"/>
      <c r="G39" s="56"/>
      <c r="H39" s="52"/>
      <c r="I39" s="52"/>
      <c r="J39" s="52"/>
      <c r="K39" s="52"/>
      <c r="L39" s="52"/>
      <c r="M39" s="52"/>
      <c r="N39" s="52"/>
      <c r="O39" s="52"/>
      <c r="P39" s="52"/>
    </row>
    <row r="40" spans="1:16" x14ac:dyDescent="0.25">
      <c r="A40" s="140"/>
      <c r="B40" s="130"/>
      <c r="C40" s="122"/>
      <c r="D40" s="52" t="s">
        <v>8</v>
      </c>
      <c r="E40" s="52">
        <v>958</v>
      </c>
      <c r="F40" s="52">
        <v>670.59999999999991</v>
      </c>
      <c r="G40" s="56">
        <v>287.40000000000009</v>
      </c>
      <c r="H40" s="52">
        <v>958</v>
      </c>
      <c r="I40" s="52">
        <v>670.59999999999991</v>
      </c>
      <c r="J40" s="52">
        <v>287.40000000000009</v>
      </c>
      <c r="K40" s="52">
        <v>958</v>
      </c>
      <c r="L40" s="52">
        <v>670.59999999999991</v>
      </c>
      <c r="M40" s="52">
        <v>287.40000000000009</v>
      </c>
      <c r="N40" s="52">
        <v>958</v>
      </c>
      <c r="O40" s="52">
        <v>670.59999999999991</v>
      </c>
      <c r="P40" s="52">
        <v>287.40000000000009</v>
      </c>
    </row>
    <row r="41" spans="1:16" ht="15" customHeight="1" x14ac:dyDescent="0.25">
      <c r="A41" s="131" t="s">
        <v>17</v>
      </c>
      <c r="B41" s="134" t="s">
        <v>18</v>
      </c>
      <c r="C41" s="151" t="s">
        <v>150</v>
      </c>
      <c r="D41" s="52" t="s">
        <v>4</v>
      </c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</row>
    <row r="42" spans="1:16" x14ac:dyDescent="0.25">
      <c r="A42" s="132"/>
      <c r="B42" s="135"/>
      <c r="C42" s="152"/>
      <c r="D42" s="52" t="s">
        <v>5</v>
      </c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</row>
    <row r="43" spans="1:16" x14ac:dyDescent="0.25">
      <c r="A43" s="132"/>
      <c r="B43" s="135"/>
      <c r="C43" s="152"/>
      <c r="D43" s="52" t="s">
        <v>6</v>
      </c>
      <c r="E43" s="52">
        <v>1600</v>
      </c>
      <c r="F43" s="52">
        <v>1683</v>
      </c>
      <c r="G43" s="52">
        <f t="shared" ref="G43" si="1">E43-F43</f>
        <v>-83</v>
      </c>
      <c r="H43" s="52">
        <v>1600</v>
      </c>
      <c r="I43" s="52">
        <v>909.3</v>
      </c>
      <c r="J43" s="52">
        <v>690.7</v>
      </c>
      <c r="K43" s="52">
        <v>1600</v>
      </c>
      <c r="L43" s="52">
        <v>900</v>
      </c>
      <c r="M43" s="52">
        <v>700</v>
      </c>
      <c r="N43" s="52">
        <v>1600</v>
      </c>
      <c r="O43" s="52">
        <v>1237.825</v>
      </c>
      <c r="P43" s="52">
        <v>362.17499999999995</v>
      </c>
    </row>
    <row r="44" spans="1:16" x14ac:dyDescent="0.25">
      <c r="A44" s="132"/>
      <c r="B44" s="135"/>
      <c r="C44" s="152"/>
      <c r="D44" s="52" t="s">
        <v>7</v>
      </c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</row>
    <row r="45" spans="1:16" x14ac:dyDescent="0.25">
      <c r="A45" s="132"/>
      <c r="B45" s="135"/>
      <c r="C45" s="121"/>
      <c r="D45" s="52" t="s">
        <v>8</v>
      </c>
      <c r="E45" s="52">
        <f>SUM(E41:E44)</f>
        <v>1600</v>
      </c>
      <c r="F45" s="52">
        <f t="shared" ref="F45:G45" si="2">SUM(F41:F44)</f>
        <v>1683</v>
      </c>
      <c r="G45" s="52">
        <f t="shared" si="2"/>
        <v>-83</v>
      </c>
      <c r="H45" s="52">
        <v>1600</v>
      </c>
      <c r="I45" s="52">
        <v>909.3</v>
      </c>
      <c r="J45" s="52">
        <v>690.7</v>
      </c>
      <c r="K45" s="52">
        <v>1600</v>
      </c>
      <c r="L45" s="52">
        <v>900</v>
      </c>
      <c r="M45" s="52">
        <v>700</v>
      </c>
      <c r="N45" s="52">
        <v>1600</v>
      </c>
      <c r="O45" s="52">
        <v>1237.825</v>
      </c>
      <c r="P45" s="52">
        <v>362.17499999999995</v>
      </c>
    </row>
    <row r="46" spans="1:16" ht="15" customHeight="1" x14ac:dyDescent="0.25">
      <c r="A46" s="132"/>
      <c r="B46" s="135"/>
      <c r="C46" s="151" t="s">
        <v>151</v>
      </c>
      <c r="D46" s="52" t="s">
        <v>4</v>
      </c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</row>
    <row r="47" spans="1:16" x14ac:dyDescent="0.25">
      <c r="A47" s="132"/>
      <c r="B47" s="135"/>
      <c r="C47" s="152"/>
      <c r="D47" s="52" t="s">
        <v>5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</row>
    <row r="48" spans="1:16" x14ac:dyDescent="0.25">
      <c r="A48" s="132"/>
      <c r="B48" s="135"/>
      <c r="C48" s="152"/>
      <c r="D48" s="52" t="s">
        <v>6</v>
      </c>
      <c r="E48" s="52">
        <v>1180</v>
      </c>
      <c r="F48" s="52">
        <v>380</v>
      </c>
      <c r="G48" s="52">
        <f t="shared" ref="G48" si="3">E48-F48</f>
        <v>800</v>
      </c>
      <c r="H48" s="52">
        <v>1180</v>
      </c>
      <c r="I48" s="52">
        <v>421.6</v>
      </c>
      <c r="J48" s="52">
        <v>758.4</v>
      </c>
      <c r="K48" s="52">
        <v>1180</v>
      </c>
      <c r="L48" s="52">
        <v>380</v>
      </c>
      <c r="M48" s="52">
        <v>800</v>
      </c>
      <c r="N48" s="52">
        <v>1180</v>
      </c>
      <c r="O48" s="52">
        <v>390.4</v>
      </c>
      <c r="P48" s="52">
        <v>789.6</v>
      </c>
    </row>
    <row r="49" spans="1:16" x14ac:dyDescent="0.25">
      <c r="A49" s="132"/>
      <c r="B49" s="135"/>
      <c r="C49" s="152"/>
      <c r="D49" s="52" t="s">
        <v>7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</row>
    <row r="50" spans="1:16" x14ac:dyDescent="0.25">
      <c r="A50" s="132"/>
      <c r="B50" s="135"/>
      <c r="C50" s="121"/>
      <c r="D50" s="52" t="s">
        <v>8</v>
      </c>
      <c r="E50" s="52">
        <f>SUM(E46:E49)</f>
        <v>1180</v>
      </c>
      <c r="F50" s="52">
        <f t="shared" ref="F50" si="4">SUM(F46:F49)</f>
        <v>380</v>
      </c>
      <c r="G50" s="52">
        <f t="shared" ref="G50" si="5">SUM(G46:G49)</f>
        <v>800</v>
      </c>
      <c r="H50" s="52">
        <v>1180</v>
      </c>
      <c r="I50" s="52">
        <v>421.6</v>
      </c>
      <c r="J50" s="52">
        <v>758.4</v>
      </c>
      <c r="K50" s="52">
        <v>1180</v>
      </c>
      <c r="L50" s="52">
        <v>380</v>
      </c>
      <c r="M50" s="52">
        <v>800</v>
      </c>
      <c r="N50" s="52">
        <v>1180</v>
      </c>
      <c r="O50" s="52">
        <v>390.4</v>
      </c>
      <c r="P50" s="52">
        <v>789.6</v>
      </c>
    </row>
    <row r="51" spans="1:16" ht="15" customHeight="1" x14ac:dyDescent="0.25">
      <c r="A51" s="132"/>
      <c r="B51" s="135"/>
      <c r="C51" s="151" t="s">
        <v>152</v>
      </c>
      <c r="D51" s="52" t="s">
        <v>4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</row>
    <row r="52" spans="1:16" x14ac:dyDescent="0.25">
      <c r="A52" s="132"/>
      <c r="B52" s="135"/>
      <c r="C52" s="152"/>
      <c r="D52" s="52" t="s">
        <v>5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</row>
    <row r="53" spans="1:16" x14ac:dyDescent="0.25">
      <c r="A53" s="132"/>
      <c r="B53" s="135"/>
      <c r="C53" s="152"/>
      <c r="D53" s="52" t="s">
        <v>6</v>
      </c>
      <c r="E53" s="52">
        <v>960</v>
      </c>
      <c r="F53" s="52">
        <v>960</v>
      </c>
      <c r="G53" s="52">
        <f t="shared" ref="G53" si="6">E53-F53</f>
        <v>0</v>
      </c>
      <c r="H53" s="52">
        <v>960</v>
      </c>
      <c r="I53" s="52">
        <v>960</v>
      </c>
      <c r="J53" s="52">
        <v>0</v>
      </c>
      <c r="K53" s="52">
        <v>960</v>
      </c>
      <c r="L53" s="52">
        <v>960</v>
      </c>
      <c r="M53" s="52">
        <v>0</v>
      </c>
      <c r="N53" s="52">
        <v>960</v>
      </c>
      <c r="O53" s="52">
        <v>960</v>
      </c>
      <c r="P53" s="52">
        <v>0</v>
      </c>
    </row>
    <row r="54" spans="1:16" x14ac:dyDescent="0.25">
      <c r="A54" s="132"/>
      <c r="B54" s="135"/>
      <c r="C54" s="152"/>
      <c r="D54" s="52" t="s">
        <v>7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</row>
    <row r="55" spans="1:16" x14ac:dyDescent="0.25">
      <c r="A55" s="132"/>
      <c r="B55" s="135"/>
      <c r="C55" s="121"/>
      <c r="D55" s="52" t="s">
        <v>8</v>
      </c>
      <c r="E55" s="52">
        <f>SUM(E51:E54)</f>
        <v>960</v>
      </c>
      <c r="F55" s="52">
        <f t="shared" ref="F55" si="7">SUM(F51:F54)</f>
        <v>960</v>
      </c>
      <c r="G55" s="52">
        <f t="shared" ref="G55" si="8">SUM(G51:G54)</f>
        <v>0</v>
      </c>
      <c r="H55" s="52">
        <v>960</v>
      </c>
      <c r="I55" s="52">
        <v>960</v>
      </c>
      <c r="J55" s="52">
        <v>0</v>
      </c>
      <c r="K55" s="52">
        <v>960</v>
      </c>
      <c r="L55" s="52">
        <v>960</v>
      </c>
      <c r="M55" s="52">
        <v>0</v>
      </c>
      <c r="N55" s="52">
        <v>960</v>
      </c>
      <c r="O55" s="52">
        <v>960</v>
      </c>
      <c r="P55" s="52">
        <v>0</v>
      </c>
    </row>
    <row r="56" spans="1:16" ht="15" customHeight="1" x14ac:dyDescent="0.25">
      <c r="A56" s="131" t="s">
        <v>55</v>
      </c>
      <c r="B56" s="134" t="s">
        <v>56</v>
      </c>
      <c r="C56" s="169" t="s">
        <v>57</v>
      </c>
      <c r="D56" s="57" t="s">
        <v>4</v>
      </c>
      <c r="E56" s="57"/>
      <c r="F56" s="57"/>
      <c r="G56" s="57"/>
      <c r="H56" s="25"/>
      <c r="I56" s="25"/>
      <c r="J56" s="25"/>
      <c r="K56" s="25"/>
      <c r="L56" s="25"/>
      <c r="M56" s="25"/>
      <c r="N56" s="25"/>
      <c r="O56" s="25"/>
      <c r="P56" s="25"/>
    </row>
    <row r="57" spans="1:16" x14ac:dyDescent="0.25">
      <c r="A57" s="132"/>
      <c r="B57" s="135"/>
      <c r="C57" s="169"/>
      <c r="D57" s="57" t="s">
        <v>5</v>
      </c>
      <c r="E57" s="57"/>
      <c r="F57" s="57"/>
      <c r="G57" s="57"/>
      <c r="H57" s="25"/>
      <c r="I57" s="25"/>
      <c r="J57" s="25"/>
      <c r="K57" s="25"/>
      <c r="L57" s="25"/>
      <c r="M57" s="25"/>
      <c r="N57" s="25"/>
      <c r="O57" s="25"/>
      <c r="P57" s="25"/>
    </row>
    <row r="58" spans="1:16" x14ac:dyDescent="0.25">
      <c r="A58" s="132"/>
      <c r="B58" s="135"/>
      <c r="C58" s="169"/>
      <c r="D58" s="57" t="s">
        <v>6</v>
      </c>
      <c r="E58" s="57">
        <v>2450</v>
      </c>
      <c r="F58" s="57">
        <v>443</v>
      </c>
      <c r="G58" s="57">
        <f>E58-F58</f>
        <v>2007</v>
      </c>
      <c r="H58" s="25">
        <v>2450</v>
      </c>
      <c r="I58" s="25">
        <v>431.3</v>
      </c>
      <c r="J58" s="25">
        <v>2018.7</v>
      </c>
      <c r="K58" s="25">
        <v>2450</v>
      </c>
      <c r="L58" s="25">
        <v>431.3</v>
      </c>
      <c r="M58" s="25">
        <v>2018.7</v>
      </c>
      <c r="N58" s="25">
        <v>2450</v>
      </c>
      <c r="O58" s="25">
        <v>431.3</v>
      </c>
      <c r="P58" s="25">
        <v>2018.7</v>
      </c>
    </row>
    <row r="59" spans="1:16" x14ac:dyDescent="0.25">
      <c r="A59" s="132"/>
      <c r="B59" s="135"/>
      <c r="C59" s="169"/>
      <c r="D59" s="57" t="s">
        <v>7</v>
      </c>
      <c r="E59" s="57"/>
      <c r="F59" s="57"/>
      <c r="G59" s="57"/>
      <c r="H59" s="25"/>
      <c r="I59" s="25"/>
      <c r="J59" s="25"/>
      <c r="K59" s="25"/>
      <c r="L59" s="25"/>
      <c r="M59" s="25"/>
      <c r="N59" s="25"/>
      <c r="O59" s="25"/>
      <c r="P59" s="25"/>
    </row>
    <row r="60" spans="1:16" x14ac:dyDescent="0.25">
      <c r="A60" s="132"/>
      <c r="B60" s="135"/>
      <c r="C60" s="169"/>
      <c r="D60" s="57" t="s">
        <v>8</v>
      </c>
      <c r="E60" s="57">
        <f>SUM(E56:E59)</f>
        <v>2450</v>
      </c>
      <c r="F60" s="57">
        <f t="shared" ref="F60:G60" si="9">SUM(F56:F59)</f>
        <v>443</v>
      </c>
      <c r="G60" s="57">
        <f t="shared" si="9"/>
        <v>2007</v>
      </c>
      <c r="H60" s="25">
        <v>2450</v>
      </c>
      <c r="I60" s="25">
        <v>431.3</v>
      </c>
      <c r="J60" s="25">
        <v>2018.7</v>
      </c>
      <c r="K60" s="25">
        <v>2450</v>
      </c>
      <c r="L60" s="25">
        <v>431.3</v>
      </c>
      <c r="M60" s="25">
        <v>2018.7</v>
      </c>
      <c r="N60" s="25">
        <v>2450</v>
      </c>
      <c r="O60" s="25">
        <v>431.3</v>
      </c>
      <c r="P60" s="25">
        <v>2018.7</v>
      </c>
    </row>
    <row r="61" spans="1:16" ht="15" customHeight="1" x14ac:dyDescent="0.25">
      <c r="A61" s="132"/>
      <c r="B61" s="135"/>
      <c r="C61" s="169" t="s">
        <v>58</v>
      </c>
      <c r="D61" s="57" t="s">
        <v>4</v>
      </c>
      <c r="E61" s="57"/>
      <c r="F61" s="57"/>
      <c r="G61" s="57"/>
      <c r="H61" s="25"/>
      <c r="I61" s="25"/>
      <c r="J61" s="25"/>
      <c r="K61" s="25"/>
      <c r="L61" s="25"/>
      <c r="M61" s="25"/>
      <c r="N61" s="25"/>
      <c r="O61" s="25"/>
      <c r="P61" s="25"/>
    </row>
    <row r="62" spans="1:16" x14ac:dyDescent="0.25">
      <c r="A62" s="132"/>
      <c r="B62" s="135"/>
      <c r="C62" s="169"/>
      <c r="D62" s="57" t="s">
        <v>5</v>
      </c>
      <c r="E62" s="57"/>
      <c r="F62" s="57"/>
      <c r="G62" s="57"/>
      <c r="H62" s="25"/>
      <c r="I62" s="25"/>
      <c r="J62" s="25"/>
      <c r="K62" s="25"/>
      <c r="L62" s="25"/>
      <c r="M62" s="25"/>
      <c r="N62" s="25"/>
      <c r="O62" s="25"/>
      <c r="P62" s="25"/>
    </row>
    <row r="63" spans="1:16" x14ac:dyDescent="0.25">
      <c r="A63" s="132"/>
      <c r="B63" s="135"/>
      <c r="C63" s="169"/>
      <c r="D63" s="57" t="s">
        <v>6</v>
      </c>
      <c r="E63" s="57"/>
      <c r="F63" s="57"/>
      <c r="G63" s="57"/>
      <c r="H63" s="25"/>
      <c r="I63" s="25"/>
      <c r="J63" s="25"/>
      <c r="K63" s="25"/>
      <c r="L63" s="25"/>
      <c r="M63" s="25"/>
      <c r="N63" s="25"/>
      <c r="O63" s="25"/>
      <c r="P63" s="25"/>
    </row>
    <row r="64" spans="1:16" x14ac:dyDescent="0.25">
      <c r="A64" s="132"/>
      <c r="B64" s="135"/>
      <c r="C64" s="169"/>
      <c r="D64" s="57" t="s">
        <v>7</v>
      </c>
      <c r="E64" s="57">
        <v>801.37</v>
      </c>
      <c r="F64" s="57">
        <v>92</v>
      </c>
      <c r="G64" s="57">
        <f>E64-F64</f>
        <v>709.37</v>
      </c>
      <c r="H64" s="25">
        <v>801.37</v>
      </c>
      <c r="I64" s="58">
        <v>48.3</v>
      </c>
      <c r="J64" s="25">
        <v>753.07</v>
      </c>
      <c r="K64" s="25">
        <v>801.37</v>
      </c>
      <c r="L64" s="58">
        <v>48.3</v>
      </c>
      <c r="M64" s="25">
        <v>753.07</v>
      </c>
      <c r="N64" s="25">
        <v>801.37</v>
      </c>
      <c r="O64" s="58">
        <v>48.3</v>
      </c>
      <c r="P64" s="25">
        <v>753.07</v>
      </c>
    </row>
    <row r="65" spans="1:16" x14ac:dyDescent="0.25">
      <c r="A65" s="132"/>
      <c r="B65" s="135"/>
      <c r="C65" s="169"/>
      <c r="D65" s="57" t="s">
        <v>8</v>
      </c>
      <c r="E65" s="57">
        <f>SUM(E61:E64)</f>
        <v>801.37</v>
      </c>
      <c r="F65" s="57">
        <f t="shared" ref="F65:G65" si="10">SUM(F61:F64)</f>
        <v>92</v>
      </c>
      <c r="G65" s="57">
        <f t="shared" si="10"/>
        <v>709.37</v>
      </c>
      <c r="H65" s="25">
        <v>801.37</v>
      </c>
      <c r="I65" s="25">
        <v>48.3</v>
      </c>
      <c r="J65" s="25">
        <v>753.07</v>
      </c>
      <c r="K65" s="25">
        <v>801.37</v>
      </c>
      <c r="L65" s="25">
        <v>48.3</v>
      </c>
      <c r="M65" s="25">
        <v>753.07</v>
      </c>
      <c r="N65" s="25">
        <v>801.37</v>
      </c>
      <c r="O65" s="25">
        <v>48.3</v>
      </c>
      <c r="P65" s="25">
        <v>753.07</v>
      </c>
    </row>
    <row r="66" spans="1:16" ht="15" customHeight="1" x14ac:dyDescent="0.25">
      <c r="A66" s="132"/>
      <c r="B66" s="135"/>
      <c r="C66" s="169" t="s">
        <v>59</v>
      </c>
      <c r="D66" s="57" t="s">
        <v>4</v>
      </c>
      <c r="E66" s="57"/>
      <c r="F66" s="57"/>
      <c r="G66" s="57"/>
      <c r="H66" s="25"/>
      <c r="I66" s="25"/>
      <c r="J66" s="25"/>
      <c r="K66" s="25"/>
      <c r="L66" s="25"/>
      <c r="M66" s="25"/>
      <c r="N66" s="25"/>
      <c r="O66" s="25"/>
      <c r="P66" s="25"/>
    </row>
    <row r="67" spans="1:16" x14ac:dyDescent="0.25">
      <c r="A67" s="132"/>
      <c r="B67" s="135"/>
      <c r="C67" s="169"/>
      <c r="D67" s="57" t="s">
        <v>5</v>
      </c>
      <c r="E67" s="57"/>
      <c r="F67" s="57"/>
      <c r="G67" s="57"/>
      <c r="H67" s="25"/>
      <c r="I67" s="25"/>
      <c r="J67" s="25"/>
      <c r="K67" s="25"/>
      <c r="L67" s="25"/>
      <c r="M67" s="25"/>
      <c r="N67" s="25"/>
      <c r="O67" s="25"/>
      <c r="P67" s="25"/>
    </row>
    <row r="68" spans="1:16" x14ac:dyDescent="0.25">
      <c r="A68" s="132"/>
      <c r="B68" s="135"/>
      <c r="C68" s="169"/>
      <c r="D68" s="57" t="s">
        <v>6</v>
      </c>
      <c r="E68" s="57">
        <v>882.88</v>
      </c>
      <c r="F68" s="57">
        <v>426</v>
      </c>
      <c r="G68" s="57">
        <f>E68-F68</f>
        <v>456.88</v>
      </c>
      <c r="H68" s="25">
        <v>882.88</v>
      </c>
      <c r="I68" s="58">
        <v>378</v>
      </c>
      <c r="J68" s="25">
        <v>504.88</v>
      </c>
      <c r="K68" s="25">
        <v>882.88</v>
      </c>
      <c r="L68" s="58">
        <v>378</v>
      </c>
      <c r="M68" s="25">
        <v>504.88</v>
      </c>
      <c r="N68" s="25">
        <v>882.88</v>
      </c>
      <c r="O68" s="58">
        <v>378</v>
      </c>
      <c r="P68" s="25">
        <v>504.88</v>
      </c>
    </row>
    <row r="69" spans="1:16" x14ac:dyDescent="0.25">
      <c r="A69" s="132"/>
      <c r="B69" s="135"/>
      <c r="C69" s="169"/>
      <c r="D69" s="57" t="s">
        <v>7</v>
      </c>
      <c r="E69" s="57"/>
      <c r="F69" s="57"/>
      <c r="G69" s="57"/>
      <c r="H69" s="25"/>
      <c r="I69" s="25"/>
      <c r="J69" s="25"/>
      <c r="K69" s="25"/>
      <c r="L69" s="25"/>
      <c r="M69" s="25"/>
      <c r="N69" s="25"/>
      <c r="O69" s="25"/>
      <c r="P69" s="25"/>
    </row>
    <row r="70" spans="1:16" x14ac:dyDescent="0.25">
      <c r="A70" s="132"/>
      <c r="B70" s="136"/>
      <c r="C70" s="169"/>
      <c r="D70" s="57" t="s">
        <v>8</v>
      </c>
      <c r="E70" s="57">
        <f>SUM(E66:E69)</f>
        <v>882.88</v>
      </c>
      <c r="F70" s="57">
        <f t="shared" ref="F70:G70" si="11">SUM(F66:F69)</f>
        <v>426</v>
      </c>
      <c r="G70" s="57">
        <f t="shared" si="11"/>
        <v>456.88</v>
      </c>
      <c r="H70" s="25">
        <v>882.88</v>
      </c>
      <c r="I70" s="25">
        <v>378</v>
      </c>
      <c r="J70" s="25">
        <v>504.88</v>
      </c>
      <c r="K70" s="25">
        <v>882.88</v>
      </c>
      <c r="L70" s="25">
        <v>378</v>
      </c>
      <c r="M70" s="25">
        <v>504.88</v>
      </c>
      <c r="N70" s="25">
        <v>882.88</v>
      </c>
      <c r="O70" s="25">
        <v>378</v>
      </c>
      <c r="P70" s="25">
        <v>504.88</v>
      </c>
    </row>
    <row r="71" spans="1:16" ht="15" customHeight="1" x14ac:dyDescent="0.25">
      <c r="A71" s="132"/>
      <c r="B71" s="20" t="s">
        <v>61</v>
      </c>
      <c r="C71" s="118" t="s">
        <v>65</v>
      </c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20"/>
    </row>
    <row r="72" spans="1:16" ht="15" customHeight="1" x14ac:dyDescent="0.25">
      <c r="A72" s="132"/>
      <c r="B72" s="20" t="s">
        <v>62</v>
      </c>
      <c r="C72" s="118" t="s">
        <v>65</v>
      </c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20"/>
    </row>
    <row r="73" spans="1:16" ht="15" customHeight="1" x14ac:dyDescent="0.25">
      <c r="A73" s="132"/>
      <c r="B73" s="20" t="s">
        <v>63</v>
      </c>
      <c r="C73" s="118" t="s">
        <v>65</v>
      </c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20"/>
    </row>
    <row r="74" spans="1:16" ht="15" customHeight="1" x14ac:dyDescent="0.25">
      <c r="A74" s="133"/>
      <c r="B74" s="20" t="s">
        <v>64</v>
      </c>
      <c r="C74" s="118" t="s">
        <v>65</v>
      </c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20"/>
    </row>
    <row r="75" spans="1:16" ht="15" customHeight="1" x14ac:dyDescent="0.25">
      <c r="A75" s="129" t="s">
        <v>21</v>
      </c>
      <c r="B75" s="161" t="s">
        <v>22</v>
      </c>
      <c r="C75" s="122" t="s">
        <v>133</v>
      </c>
      <c r="D75" s="59" t="s">
        <v>4</v>
      </c>
      <c r="E75" s="59"/>
      <c r="F75" s="59"/>
      <c r="G75" s="59"/>
      <c r="H75" s="52"/>
      <c r="I75" s="52"/>
      <c r="J75" s="52"/>
      <c r="K75" s="52"/>
      <c r="L75" s="52"/>
      <c r="M75" s="52"/>
      <c r="N75" s="52"/>
      <c r="O75" s="52"/>
      <c r="P75" s="52"/>
    </row>
    <row r="76" spans="1:16" x14ac:dyDescent="0.25">
      <c r="A76" s="129"/>
      <c r="B76" s="161"/>
      <c r="C76" s="122"/>
      <c r="D76" s="59" t="s">
        <v>5</v>
      </c>
      <c r="E76" s="59"/>
      <c r="F76" s="59"/>
      <c r="G76" s="59"/>
      <c r="H76" s="52"/>
      <c r="I76" s="52"/>
      <c r="J76" s="52"/>
      <c r="K76" s="52"/>
      <c r="L76" s="52"/>
      <c r="M76" s="52"/>
      <c r="N76" s="52"/>
      <c r="O76" s="52"/>
      <c r="P76" s="52"/>
    </row>
    <row r="77" spans="1:16" x14ac:dyDescent="0.25">
      <c r="A77" s="129"/>
      <c r="B77" s="161"/>
      <c r="C77" s="122"/>
      <c r="D77" s="59" t="s">
        <v>6</v>
      </c>
      <c r="E77" s="59">
        <v>925</v>
      </c>
      <c r="F77" s="59">
        <v>925</v>
      </c>
      <c r="G77" s="59">
        <v>0</v>
      </c>
      <c r="H77" s="52">
        <v>925</v>
      </c>
      <c r="I77" s="52">
        <v>925</v>
      </c>
      <c r="J77" s="52">
        <v>0</v>
      </c>
      <c r="K77" s="52">
        <v>925</v>
      </c>
      <c r="L77" s="52">
        <v>925</v>
      </c>
      <c r="M77" s="52">
        <v>0</v>
      </c>
      <c r="N77" s="52">
        <v>925</v>
      </c>
      <c r="O77" s="52">
        <v>925</v>
      </c>
      <c r="P77" s="52">
        <v>0</v>
      </c>
    </row>
    <row r="78" spans="1:16" ht="15.75" x14ac:dyDescent="0.25">
      <c r="A78" s="129"/>
      <c r="B78" s="161"/>
      <c r="C78" s="122"/>
      <c r="D78" s="59" t="s">
        <v>7</v>
      </c>
      <c r="E78" s="60"/>
      <c r="F78" s="60"/>
      <c r="G78" s="60"/>
      <c r="H78" s="52"/>
      <c r="I78" s="52"/>
      <c r="J78" s="52"/>
      <c r="K78" s="52"/>
      <c r="L78" s="52"/>
      <c r="M78" s="52"/>
      <c r="N78" s="52"/>
      <c r="O78" s="52"/>
      <c r="P78" s="52"/>
    </row>
    <row r="79" spans="1:16" x14ac:dyDescent="0.25">
      <c r="A79" s="129"/>
      <c r="B79" s="161"/>
      <c r="C79" s="122"/>
      <c r="D79" s="59" t="s">
        <v>8</v>
      </c>
      <c r="E79" s="59">
        <v>925</v>
      </c>
      <c r="F79" s="59">
        <v>925</v>
      </c>
      <c r="G79" s="59">
        <v>0</v>
      </c>
      <c r="H79" s="52">
        <v>925</v>
      </c>
      <c r="I79" s="52">
        <v>925</v>
      </c>
      <c r="J79" s="52">
        <v>0</v>
      </c>
      <c r="K79" s="52">
        <v>925</v>
      </c>
      <c r="L79" s="52">
        <v>925</v>
      </c>
      <c r="M79" s="52">
        <v>0</v>
      </c>
      <c r="N79" s="52">
        <v>925</v>
      </c>
      <c r="O79" s="52">
        <v>925</v>
      </c>
      <c r="P79" s="52">
        <v>0</v>
      </c>
    </row>
    <row r="80" spans="1:16" ht="15" customHeight="1" x14ac:dyDescent="0.25">
      <c r="A80" s="129"/>
      <c r="B80" s="161"/>
      <c r="C80" s="122" t="s">
        <v>136</v>
      </c>
      <c r="D80" s="61" t="s">
        <v>4</v>
      </c>
      <c r="E80" s="60"/>
      <c r="F80" s="60"/>
      <c r="G80" s="60"/>
      <c r="H80" s="52"/>
      <c r="I80" s="52"/>
      <c r="J80" s="52"/>
      <c r="K80" s="52"/>
      <c r="L80" s="52"/>
      <c r="M80" s="52"/>
      <c r="N80" s="52"/>
      <c r="O80" s="52"/>
      <c r="P80" s="52"/>
    </row>
    <row r="81" spans="1:16" ht="15.75" x14ac:dyDescent="0.25">
      <c r="A81" s="129"/>
      <c r="B81" s="161"/>
      <c r="C81" s="122"/>
      <c r="D81" s="68" t="s">
        <v>5</v>
      </c>
      <c r="E81" s="60"/>
      <c r="F81" s="60"/>
      <c r="G81" s="60"/>
      <c r="H81" s="52"/>
      <c r="I81" s="52"/>
      <c r="J81" s="52"/>
      <c r="K81" s="52"/>
      <c r="L81" s="52"/>
      <c r="M81" s="52"/>
      <c r="N81" s="52"/>
      <c r="O81" s="52"/>
      <c r="P81" s="52"/>
    </row>
    <row r="82" spans="1:16" ht="15.75" x14ac:dyDescent="0.25">
      <c r="A82" s="129"/>
      <c r="B82" s="161"/>
      <c r="C82" s="122"/>
      <c r="D82" s="68" t="s">
        <v>6</v>
      </c>
      <c r="E82" s="60"/>
      <c r="F82" s="60"/>
      <c r="G82" s="60"/>
      <c r="H82" s="52"/>
      <c r="I82" s="52"/>
      <c r="J82" s="52"/>
      <c r="K82" s="52"/>
      <c r="L82" s="52"/>
      <c r="M82" s="52"/>
      <c r="N82" s="52"/>
      <c r="O82" s="52"/>
      <c r="P82" s="52"/>
    </row>
    <row r="83" spans="1:16" ht="15.75" x14ac:dyDescent="0.25">
      <c r="A83" s="129"/>
      <c r="B83" s="161"/>
      <c r="C83" s="122"/>
      <c r="D83" s="68" t="s">
        <v>7</v>
      </c>
      <c r="E83" s="60">
        <v>905.5</v>
      </c>
      <c r="F83" s="60">
        <v>905.5</v>
      </c>
      <c r="G83" s="60">
        <v>0</v>
      </c>
      <c r="H83" s="52">
        <v>905.5</v>
      </c>
      <c r="I83" s="52">
        <v>905.5</v>
      </c>
      <c r="J83" s="52">
        <v>0</v>
      </c>
      <c r="K83" s="52">
        <v>905.5</v>
      </c>
      <c r="L83" s="52">
        <v>905.5</v>
      </c>
      <c r="M83" s="52">
        <v>0</v>
      </c>
      <c r="N83" s="52">
        <v>905.5</v>
      </c>
      <c r="O83" s="52">
        <v>905.5</v>
      </c>
      <c r="P83" s="52">
        <v>0</v>
      </c>
    </row>
    <row r="84" spans="1:16" ht="15.75" x14ac:dyDescent="0.25">
      <c r="A84" s="129"/>
      <c r="B84" s="161"/>
      <c r="C84" s="122"/>
      <c r="D84" s="68" t="s">
        <v>8</v>
      </c>
      <c r="E84" s="60">
        <v>905.5</v>
      </c>
      <c r="F84" s="60">
        <v>905.5</v>
      </c>
      <c r="G84" s="60">
        <v>0</v>
      </c>
      <c r="H84" s="52">
        <v>905.5</v>
      </c>
      <c r="I84" s="52">
        <v>905.5</v>
      </c>
      <c r="J84" s="52">
        <v>0</v>
      </c>
      <c r="K84" s="52">
        <v>905.5</v>
      </c>
      <c r="L84" s="52">
        <v>905.5</v>
      </c>
      <c r="M84" s="52">
        <v>0</v>
      </c>
      <c r="N84" s="52">
        <v>905.5</v>
      </c>
      <c r="O84" s="52">
        <v>905.5</v>
      </c>
      <c r="P84" s="52">
        <v>0</v>
      </c>
    </row>
    <row r="85" spans="1:16" ht="15" customHeight="1" x14ac:dyDescent="0.25">
      <c r="A85" s="129"/>
      <c r="B85" s="161"/>
      <c r="C85" s="122" t="s">
        <v>135</v>
      </c>
      <c r="D85" s="61" t="s">
        <v>4</v>
      </c>
      <c r="E85" s="60"/>
      <c r="F85" s="60"/>
      <c r="G85" s="60"/>
      <c r="H85" s="52"/>
      <c r="I85" s="52"/>
      <c r="J85" s="52"/>
      <c r="K85" s="52"/>
      <c r="L85" s="52"/>
      <c r="M85" s="52"/>
      <c r="N85" s="52"/>
      <c r="O85" s="52"/>
      <c r="P85" s="52"/>
    </row>
    <row r="86" spans="1:16" ht="15.75" x14ac:dyDescent="0.25">
      <c r="A86" s="129"/>
      <c r="B86" s="161"/>
      <c r="C86" s="122"/>
      <c r="D86" s="68" t="s">
        <v>5</v>
      </c>
      <c r="E86" s="60"/>
      <c r="F86" s="60"/>
      <c r="G86" s="60"/>
      <c r="H86" s="52"/>
      <c r="I86" s="52"/>
      <c r="J86" s="52"/>
      <c r="K86" s="52"/>
      <c r="L86" s="52"/>
      <c r="M86" s="52"/>
      <c r="N86" s="52"/>
      <c r="O86" s="52"/>
      <c r="P86" s="52"/>
    </row>
    <row r="87" spans="1:16" ht="15.75" x14ac:dyDescent="0.25">
      <c r="A87" s="129"/>
      <c r="B87" s="161"/>
      <c r="C87" s="122"/>
      <c r="D87" s="68" t="s">
        <v>6</v>
      </c>
      <c r="E87" s="60"/>
      <c r="F87" s="60"/>
      <c r="G87" s="60"/>
      <c r="H87" s="52"/>
      <c r="I87" s="52"/>
      <c r="J87" s="52"/>
      <c r="K87" s="52"/>
      <c r="L87" s="52"/>
      <c r="M87" s="52"/>
      <c r="N87" s="52"/>
      <c r="O87" s="52"/>
      <c r="P87" s="52"/>
    </row>
    <row r="88" spans="1:16" ht="15.75" x14ac:dyDescent="0.25">
      <c r="A88" s="129"/>
      <c r="B88" s="161"/>
      <c r="C88" s="122"/>
      <c r="D88" s="68" t="s">
        <v>7</v>
      </c>
      <c r="E88" s="60">
        <v>928</v>
      </c>
      <c r="F88" s="60">
        <v>928</v>
      </c>
      <c r="G88" s="60">
        <v>0</v>
      </c>
      <c r="H88" s="52">
        <v>928</v>
      </c>
      <c r="I88" s="52">
        <v>928</v>
      </c>
      <c r="J88" s="52">
        <v>0</v>
      </c>
      <c r="K88" s="52">
        <v>928</v>
      </c>
      <c r="L88" s="52">
        <v>928</v>
      </c>
      <c r="M88" s="52">
        <v>0</v>
      </c>
      <c r="N88" s="52">
        <v>928</v>
      </c>
      <c r="O88" s="52">
        <v>928</v>
      </c>
      <c r="P88" s="52">
        <v>0</v>
      </c>
    </row>
    <row r="89" spans="1:16" ht="15.75" x14ac:dyDescent="0.25">
      <c r="A89" s="129"/>
      <c r="B89" s="161"/>
      <c r="C89" s="122"/>
      <c r="D89" s="68" t="s">
        <v>8</v>
      </c>
      <c r="E89" s="60">
        <v>928</v>
      </c>
      <c r="F89" s="60">
        <v>928</v>
      </c>
      <c r="G89" s="60">
        <v>0</v>
      </c>
      <c r="H89" s="52">
        <v>928</v>
      </c>
      <c r="I89" s="52">
        <v>928</v>
      </c>
      <c r="J89" s="52">
        <v>0</v>
      </c>
      <c r="K89" s="52">
        <v>928</v>
      </c>
      <c r="L89" s="52">
        <v>928</v>
      </c>
      <c r="M89" s="52">
        <v>0</v>
      </c>
      <c r="N89" s="52">
        <v>928</v>
      </c>
      <c r="O89" s="52">
        <v>928</v>
      </c>
      <c r="P89" s="52">
        <v>0</v>
      </c>
    </row>
    <row r="90" spans="1:16" ht="15" customHeight="1" x14ac:dyDescent="0.25">
      <c r="A90" s="129"/>
      <c r="B90" s="161"/>
      <c r="C90" s="122" t="s">
        <v>137</v>
      </c>
      <c r="D90" s="61" t="s">
        <v>4</v>
      </c>
      <c r="E90" s="60"/>
      <c r="F90" s="60"/>
      <c r="G90" s="60"/>
      <c r="H90" s="52"/>
      <c r="I90" s="52"/>
      <c r="J90" s="52"/>
      <c r="K90" s="52"/>
      <c r="L90" s="52"/>
      <c r="M90" s="52"/>
      <c r="N90" s="52"/>
      <c r="O90" s="52"/>
      <c r="P90" s="52"/>
    </row>
    <row r="91" spans="1:16" ht="15.75" x14ac:dyDescent="0.25">
      <c r="A91" s="129"/>
      <c r="B91" s="161"/>
      <c r="C91" s="122"/>
      <c r="D91" s="68" t="s">
        <v>5</v>
      </c>
      <c r="E91" s="60"/>
      <c r="F91" s="60"/>
      <c r="G91" s="60"/>
      <c r="H91" s="52"/>
      <c r="I91" s="52"/>
      <c r="J91" s="52"/>
      <c r="K91" s="52"/>
      <c r="L91" s="52"/>
      <c r="M91" s="52"/>
      <c r="N91" s="52"/>
      <c r="O91" s="52"/>
      <c r="P91" s="52"/>
    </row>
    <row r="92" spans="1:16" ht="15.75" x14ac:dyDescent="0.25">
      <c r="A92" s="129"/>
      <c r="B92" s="161"/>
      <c r="C92" s="122"/>
      <c r="D92" s="68" t="s">
        <v>6</v>
      </c>
      <c r="E92" s="60"/>
      <c r="F92" s="60"/>
      <c r="G92" s="60"/>
      <c r="H92" s="52"/>
      <c r="I92" s="52"/>
      <c r="J92" s="52"/>
      <c r="K92" s="52"/>
      <c r="L92" s="52"/>
      <c r="M92" s="52"/>
      <c r="N92" s="52"/>
      <c r="O92" s="52"/>
      <c r="P92" s="52"/>
    </row>
    <row r="93" spans="1:16" ht="15.75" x14ac:dyDescent="0.25">
      <c r="A93" s="129"/>
      <c r="B93" s="161"/>
      <c r="C93" s="122"/>
      <c r="D93" s="68" t="s">
        <v>7</v>
      </c>
      <c r="E93" s="60">
        <v>1908.84</v>
      </c>
      <c r="F93" s="60">
        <v>1908.84</v>
      </c>
      <c r="G93" s="60">
        <v>0</v>
      </c>
      <c r="H93" s="52">
        <v>1908.84</v>
      </c>
      <c r="I93" s="52">
        <v>1908.84</v>
      </c>
      <c r="J93" s="52">
        <v>0</v>
      </c>
      <c r="K93" s="52">
        <v>1908.84</v>
      </c>
      <c r="L93" s="52">
        <v>1908.84</v>
      </c>
      <c r="M93" s="52">
        <v>0</v>
      </c>
      <c r="N93" s="52">
        <v>1908.84</v>
      </c>
      <c r="O93" s="52">
        <v>1908.84</v>
      </c>
      <c r="P93" s="52">
        <v>0</v>
      </c>
    </row>
    <row r="94" spans="1:16" ht="15.75" x14ac:dyDescent="0.25">
      <c r="A94" s="129"/>
      <c r="B94" s="161"/>
      <c r="C94" s="151"/>
      <c r="D94" s="68" t="s">
        <v>8</v>
      </c>
      <c r="E94" s="60">
        <v>1908.84</v>
      </c>
      <c r="F94" s="60">
        <v>1908.84</v>
      </c>
      <c r="G94" s="60">
        <v>0</v>
      </c>
      <c r="H94" s="52">
        <v>1908.84</v>
      </c>
      <c r="I94" s="52">
        <v>1908.84</v>
      </c>
      <c r="J94" s="52">
        <v>0</v>
      </c>
      <c r="K94" s="52">
        <v>1908.84</v>
      </c>
      <c r="L94" s="52">
        <v>1908.84</v>
      </c>
      <c r="M94" s="52">
        <v>0</v>
      </c>
      <c r="N94" s="52">
        <v>1908.84</v>
      </c>
      <c r="O94" s="52">
        <v>1908.84</v>
      </c>
      <c r="P94" s="52">
        <v>0</v>
      </c>
    </row>
    <row r="95" spans="1:16" ht="15" customHeight="1" x14ac:dyDescent="0.25">
      <c r="A95" s="129"/>
      <c r="B95" s="161" t="s">
        <v>23</v>
      </c>
      <c r="C95" s="178" t="s">
        <v>138</v>
      </c>
      <c r="D95" s="61" t="s">
        <v>4</v>
      </c>
      <c r="E95" s="61"/>
      <c r="F95" s="61"/>
      <c r="G95" s="62"/>
      <c r="H95" s="52"/>
      <c r="I95" s="52"/>
      <c r="J95" s="52"/>
      <c r="K95" s="52"/>
      <c r="L95" s="52"/>
      <c r="M95" s="52"/>
      <c r="N95" s="52"/>
      <c r="O95" s="52"/>
      <c r="P95" s="52"/>
    </row>
    <row r="96" spans="1:16" x14ac:dyDescent="0.25">
      <c r="A96" s="129"/>
      <c r="B96" s="161"/>
      <c r="C96" s="178"/>
      <c r="D96" s="52" t="s">
        <v>5</v>
      </c>
      <c r="E96" s="52"/>
      <c r="F96" s="52"/>
      <c r="G96" s="56"/>
      <c r="H96" s="52"/>
      <c r="I96" s="52"/>
      <c r="J96" s="52"/>
      <c r="K96" s="52"/>
      <c r="L96" s="52"/>
      <c r="M96" s="52"/>
      <c r="N96" s="52"/>
      <c r="O96" s="52"/>
      <c r="P96" s="52"/>
    </row>
    <row r="97" spans="1:16" x14ac:dyDescent="0.25">
      <c r="A97" s="129"/>
      <c r="B97" s="161"/>
      <c r="C97" s="178"/>
      <c r="D97" s="52" t="s">
        <v>6</v>
      </c>
      <c r="E97" s="52"/>
      <c r="F97" s="52"/>
      <c r="G97" s="56"/>
      <c r="H97" s="52"/>
      <c r="I97" s="52"/>
      <c r="J97" s="52"/>
      <c r="K97" s="52"/>
      <c r="L97" s="52"/>
      <c r="M97" s="52"/>
      <c r="N97" s="52"/>
      <c r="O97" s="52"/>
      <c r="P97" s="52"/>
    </row>
    <row r="98" spans="1:16" x14ac:dyDescent="0.25">
      <c r="A98" s="129"/>
      <c r="B98" s="161"/>
      <c r="C98" s="178"/>
      <c r="D98" s="52" t="s">
        <v>7</v>
      </c>
      <c r="E98" s="52">
        <v>680</v>
      </c>
      <c r="F98" s="52">
        <v>680</v>
      </c>
      <c r="G98" s="56">
        <f>E98-F98</f>
        <v>0</v>
      </c>
      <c r="H98" s="52">
        <v>680</v>
      </c>
      <c r="I98" s="52">
        <v>680</v>
      </c>
      <c r="J98" s="52">
        <v>0</v>
      </c>
      <c r="K98" s="52">
        <v>680</v>
      </c>
      <c r="L98" s="52">
        <v>680</v>
      </c>
      <c r="M98" s="52">
        <v>0</v>
      </c>
      <c r="N98" s="52">
        <v>680</v>
      </c>
      <c r="O98" s="52">
        <v>680</v>
      </c>
      <c r="P98" s="52">
        <v>0</v>
      </c>
    </row>
    <row r="99" spans="1:16" x14ac:dyDescent="0.25">
      <c r="A99" s="129"/>
      <c r="B99" s="161"/>
      <c r="C99" s="178"/>
      <c r="D99" s="52" t="s">
        <v>8</v>
      </c>
      <c r="E99" s="52">
        <f t="shared" ref="E99:G99" si="12">SUM(E95:E98)</f>
        <v>680</v>
      </c>
      <c r="F99" s="52">
        <f t="shared" si="12"/>
        <v>680</v>
      </c>
      <c r="G99" s="56">
        <f t="shared" si="12"/>
        <v>0</v>
      </c>
      <c r="H99" s="52">
        <v>680</v>
      </c>
      <c r="I99" s="52">
        <v>680</v>
      </c>
      <c r="J99" s="52">
        <v>0</v>
      </c>
      <c r="K99" s="52">
        <v>680</v>
      </c>
      <c r="L99" s="52">
        <v>680</v>
      </c>
      <c r="M99" s="52">
        <v>0</v>
      </c>
      <c r="N99" s="52">
        <v>680</v>
      </c>
      <c r="O99" s="52">
        <v>680</v>
      </c>
      <c r="P99" s="52">
        <v>0</v>
      </c>
    </row>
    <row r="100" spans="1:16" ht="15" customHeight="1" x14ac:dyDescent="0.25">
      <c r="A100" s="129"/>
      <c r="B100" s="161"/>
      <c r="C100" s="178" t="s">
        <v>139</v>
      </c>
      <c r="D100" s="52" t="s">
        <v>4</v>
      </c>
      <c r="E100" s="52"/>
      <c r="F100" s="52"/>
      <c r="G100" s="56"/>
      <c r="H100" s="52"/>
      <c r="I100" s="52"/>
      <c r="J100" s="52"/>
      <c r="K100" s="52"/>
      <c r="L100" s="52"/>
      <c r="M100" s="52"/>
      <c r="N100" s="52"/>
      <c r="O100" s="52"/>
      <c r="P100" s="52"/>
    </row>
    <row r="101" spans="1:16" x14ac:dyDescent="0.25">
      <c r="A101" s="129"/>
      <c r="B101" s="161"/>
      <c r="C101" s="178"/>
      <c r="D101" s="52" t="s">
        <v>5</v>
      </c>
      <c r="E101" s="52"/>
      <c r="F101" s="52"/>
      <c r="G101" s="56"/>
      <c r="H101" s="52"/>
      <c r="I101" s="52"/>
      <c r="J101" s="52"/>
      <c r="K101" s="52"/>
      <c r="L101" s="52"/>
      <c r="M101" s="52"/>
      <c r="N101" s="52"/>
      <c r="O101" s="52"/>
      <c r="P101" s="52"/>
    </row>
    <row r="102" spans="1:16" x14ac:dyDescent="0.25">
      <c r="A102" s="129"/>
      <c r="B102" s="161"/>
      <c r="C102" s="178"/>
      <c r="D102" s="52" t="s">
        <v>6</v>
      </c>
      <c r="E102" s="52"/>
      <c r="F102" s="52"/>
      <c r="G102" s="56"/>
      <c r="H102" s="52"/>
      <c r="I102" s="52"/>
      <c r="J102" s="52"/>
      <c r="K102" s="52"/>
      <c r="L102" s="52"/>
      <c r="M102" s="52"/>
      <c r="N102" s="52"/>
      <c r="O102" s="52"/>
      <c r="P102" s="52"/>
    </row>
    <row r="103" spans="1:16" x14ac:dyDescent="0.25">
      <c r="A103" s="129"/>
      <c r="B103" s="161"/>
      <c r="C103" s="178"/>
      <c r="D103" s="52" t="s">
        <v>7</v>
      </c>
      <c r="E103" s="52">
        <v>680</v>
      </c>
      <c r="F103" s="52">
        <v>680</v>
      </c>
      <c r="G103" s="56">
        <f>E103-F103</f>
        <v>0</v>
      </c>
      <c r="H103" s="52">
        <v>680</v>
      </c>
      <c r="I103" s="52">
        <v>680</v>
      </c>
      <c r="J103" s="52">
        <v>0</v>
      </c>
      <c r="K103" s="52">
        <v>680</v>
      </c>
      <c r="L103" s="52">
        <v>680</v>
      </c>
      <c r="M103" s="52">
        <v>0</v>
      </c>
      <c r="N103" s="52">
        <v>680</v>
      </c>
      <c r="O103" s="52">
        <v>680</v>
      </c>
      <c r="P103" s="52">
        <v>0</v>
      </c>
    </row>
    <row r="104" spans="1:16" x14ac:dyDescent="0.25">
      <c r="A104" s="129"/>
      <c r="B104" s="161"/>
      <c r="C104" s="179"/>
      <c r="D104" s="63" t="s">
        <v>8</v>
      </c>
      <c r="E104" s="63">
        <f t="shared" ref="E104:G104" si="13">SUM(E100:E103)</f>
        <v>680</v>
      </c>
      <c r="F104" s="63">
        <f t="shared" si="13"/>
        <v>680</v>
      </c>
      <c r="G104" s="64">
        <f t="shared" si="13"/>
        <v>0</v>
      </c>
      <c r="H104" s="52">
        <v>680</v>
      </c>
      <c r="I104" s="52">
        <v>680</v>
      </c>
      <c r="J104" s="52">
        <v>0</v>
      </c>
      <c r="K104" s="52">
        <v>680</v>
      </c>
      <c r="L104" s="52">
        <v>680</v>
      </c>
      <c r="M104" s="52">
        <v>0</v>
      </c>
      <c r="N104" s="52">
        <v>680</v>
      </c>
      <c r="O104" s="52">
        <v>680</v>
      </c>
      <c r="P104" s="52">
        <v>0</v>
      </c>
    </row>
    <row r="105" spans="1:16" ht="15" customHeight="1" x14ac:dyDescent="0.25">
      <c r="A105" s="129"/>
      <c r="B105" s="130" t="s">
        <v>24</v>
      </c>
      <c r="C105" s="122" t="s">
        <v>140</v>
      </c>
      <c r="D105" s="60" t="s">
        <v>4</v>
      </c>
      <c r="E105" s="60"/>
      <c r="F105" s="60"/>
      <c r="G105" s="60"/>
      <c r="H105" s="52"/>
      <c r="I105" s="52"/>
      <c r="J105" s="52"/>
      <c r="K105" s="52"/>
      <c r="L105" s="52"/>
      <c r="M105" s="52"/>
      <c r="N105" s="52"/>
      <c r="O105" s="52"/>
      <c r="P105" s="52"/>
    </row>
    <row r="106" spans="1:16" ht="15.75" x14ac:dyDescent="0.25">
      <c r="A106" s="129"/>
      <c r="B106" s="130"/>
      <c r="C106" s="122"/>
      <c r="D106" s="60" t="s">
        <v>5</v>
      </c>
      <c r="E106" s="60"/>
      <c r="F106" s="60"/>
      <c r="G106" s="60"/>
      <c r="H106" s="52"/>
      <c r="I106" s="52"/>
      <c r="J106" s="52"/>
      <c r="K106" s="52"/>
      <c r="L106" s="52"/>
      <c r="M106" s="52"/>
      <c r="N106" s="52"/>
      <c r="O106" s="52"/>
      <c r="P106" s="52"/>
    </row>
    <row r="107" spans="1:16" ht="15.75" x14ac:dyDescent="0.25">
      <c r="A107" s="129"/>
      <c r="B107" s="130"/>
      <c r="C107" s="122"/>
      <c r="D107" s="60" t="s">
        <v>6</v>
      </c>
      <c r="E107" s="60">
        <v>810</v>
      </c>
      <c r="F107" s="60">
        <v>810</v>
      </c>
      <c r="G107" s="60">
        <v>0</v>
      </c>
      <c r="H107" s="52">
        <v>810</v>
      </c>
      <c r="I107" s="52">
        <v>810</v>
      </c>
      <c r="J107" s="52">
        <v>0</v>
      </c>
      <c r="K107" s="52">
        <v>810</v>
      </c>
      <c r="L107" s="52">
        <v>810</v>
      </c>
      <c r="M107" s="52">
        <v>0</v>
      </c>
      <c r="N107" s="52">
        <v>810</v>
      </c>
      <c r="O107" s="52">
        <v>810</v>
      </c>
      <c r="P107" s="52">
        <v>0</v>
      </c>
    </row>
    <row r="108" spans="1:16" ht="15.75" x14ac:dyDescent="0.25">
      <c r="A108" s="129"/>
      <c r="B108" s="130"/>
      <c r="C108" s="122"/>
      <c r="D108" s="60" t="s">
        <v>7</v>
      </c>
      <c r="E108" s="60"/>
      <c r="F108" s="60"/>
      <c r="G108" s="60"/>
      <c r="H108" s="52"/>
      <c r="I108" s="52"/>
      <c r="J108" s="52"/>
      <c r="K108" s="52"/>
      <c r="L108" s="52"/>
      <c r="M108" s="52"/>
      <c r="N108" s="52"/>
      <c r="O108" s="52"/>
      <c r="P108" s="52"/>
    </row>
    <row r="109" spans="1:16" ht="15.75" x14ac:dyDescent="0.25">
      <c r="A109" s="129"/>
      <c r="B109" s="130"/>
      <c r="C109" s="122"/>
      <c r="D109" s="60" t="s">
        <v>134</v>
      </c>
      <c r="E109" s="60">
        <v>810</v>
      </c>
      <c r="F109" s="60">
        <v>810</v>
      </c>
      <c r="G109" s="60">
        <v>0</v>
      </c>
      <c r="H109" s="52">
        <v>810</v>
      </c>
      <c r="I109" s="52">
        <v>810</v>
      </c>
      <c r="J109" s="52">
        <v>0</v>
      </c>
      <c r="K109" s="52">
        <v>810</v>
      </c>
      <c r="L109" s="52">
        <v>810</v>
      </c>
      <c r="M109" s="52">
        <v>0</v>
      </c>
      <c r="N109" s="52">
        <v>810</v>
      </c>
      <c r="O109" s="52">
        <v>810</v>
      </c>
      <c r="P109" s="52">
        <v>0</v>
      </c>
    </row>
    <row r="110" spans="1:16" ht="15" customHeight="1" x14ac:dyDescent="0.25">
      <c r="A110" s="129"/>
      <c r="B110" s="130"/>
      <c r="C110" s="178" t="s">
        <v>140</v>
      </c>
      <c r="D110" s="60" t="s">
        <v>4</v>
      </c>
      <c r="E110" s="60"/>
      <c r="F110" s="60"/>
      <c r="G110" s="60"/>
      <c r="H110" s="52"/>
      <c r="I110" s="52"/>
      <c r="J110" s="52"/>
      <c r="K110" s="52"/>
      <c r="L110" s="52"/>
      <c r="M110" s="52"/>
      <c r="N110" s="52"/>
      <c r="O110" s="52"/>
      <c r="P110" s="52"/>
    </row>
    <row r="111" spans="1:16" ht="15.75" x14ac:dyDescent="0.25">
      <c r="A111" s="129"/>
      <c r="B111" s="130"/>
      <c r="C111" s="178"/>
      <c r="D111" s="60" t="s">
        <v>5</v>
      </c>
      <c r="E111" s="60"/>
      <c r="F111" s="60"/>
      <c r="G111" s="60"/>
      <c r="H111" s="52"/>
      <c r="I111" s="52"/>
      <c r="J111" s="52"/>
      <c r="K111" s="52"/>
      <c r="L111" s="52"/>
      <c r="M111" s="52"/>
      <c r="N111" s="52"/>
      <c r="O111" s="52"/>
      <c r="P111" s="52"/>
    </row>
    <row r="112" spans="1:16" ht="15.75" x14ac:dyDescent="0.25">
      <c r="A112" s="129"/>
      <c r="B112" s="130"/>
      <c r="C112" s="178"/>
      <c r="D112" s="60" t="s">
        <v>6</v>
      </c>
      <c r="E112" s="60">
        <v>2866</v>
      </c>
      <c r="F112" s="60">
        <v>2866</v>
      </c>
      <c r="G112" s="60">
        <v>0</v>
      </c>
      <c r="H112" s="52">
        <v>2866</v>
      </c>
      <c r="I112" s="52">
        <v>2866</v>
      </c>
      <c r="J112" s="52">
        <v>0</v>
      </c>
      <c r="K112" s="52">
        <v>2866</v>
      </c>
      <c r="L112" s="52">
        <v>2866</v>
      </c>
      <c r="M112" s="52">
        <v>0</v>
      </c>
      <c r="N112" s="52">
        <v>2866</v>
      </c>
      <c r="O112" s="52">
        <v>2866</v>
      </c>
      <c r="P112" s="52">
        <v>0</v>
      </c>
    </row>
    <row r="113" spans="1:16" ht="15.75" x14ac:dyDescent="0.25">
      <c r="A113" s="129"/>
      <c r="B113" s="130"/>
      <c r="C113" s="178"/>
      <c r="D113" s="60" t="s">
        <v>7</v>
      </c>
      <c r="E113" s="60">
        <v>4488.21</v>
      </c>
      <c r="F113" s="60">
        <v>4488.21</v>
      </c>
      <c r="G113" s="60">
        <v>0</v>
      </c>
      <c r="H113" s="52">
        <v>4488.21</v>
      </c>
      <c r="I113" s="52">
        <v>4488.21</v>
      </c>
      <c r="J113" s="52">
        <v>0</v>
      </c>
      <c r="K113" s="52">
        <v>4488.21</v>
      </c>
      <c r="L113" s="52">
        <v>4488.21</v>
      </c>
      <c r="M113" s="52">
        <v>0</v>
      </c>
      <c r="N113" s="52">
        <v>4488.21</v>
      </c>
      <c r="O113" s="52">
        <v>4488.21</v>
      </c>
      <c r="P113" s="52">
        <v>0</v>
      </c>
    </row>
    <row r="114" spans="1:16" ht="15.75" x14ac:dyDescent="0.25">
      <c r="A114" s="129"/>
      <c r="B114" s="130"/>
      <c r="C114" s="178"/>
      <c r="D114" s="60" t="s">
        <v>134</v>
      </c>
      <c r="E114" s="60">
        <v>7354.21</v>
      </c>
      <c r="F114" s="60">
        <v>7354.21</v>
      </c>
      <c r="G114" s="60">
        <v>0</v>
      </c>
      <c r="H114" s="52">
        <v>7354.21</v>
      </c>
      <c r="I114" s="52">
        <v>7354.21</v>
      </c>
      <c r="J114" s="52">
        <v>0</v>
      </c>
      <c r="K114" s="52">
        <v>7354.21</v>
      </c>
      <c r="L114" s="52">
        <v>7354.21</v>
      </c>
      <c r="M114" s="52">
        <v>0</v>
      </c>
      <c r="N114" s="52">
        <v>7354.21</v>
      </c>
      <c r="O114" s="52">
        <v>7354.21</v>
      </c>
      <c r="P114" s="52">
        <v>0</v>
      </c>
    </row>
    <row r="115" spans="1:16" ht="15" customHeight="1" x14ac:dyDescent="0.25">
      <c r="A115" s="134" t="s">
        <v>14</v>
      </c>
      <c r="B115" s="160" t="s">
        <v>25</v>
      </c>
      <c r="C115" s="154" t="s">
        <v>26</v>
      </c>
      <c r="D115" s="24" t="s">
        <v>4</v>
      </c>
      <c r="E115" s="24"/>
      <c r="F115" s="24"/>
      <c r="G115" s="24"/>
      <c r="H115" s="52"/>
      <c r="I115" s="52"/>
      <c r="J115" s="52"/>
      <c r="K115" s="52"/>
      <c r="L115" s="52"/>
      <c r="M115" s="52"/>
      <c r="N115" s="84"/>
      <c r="O115" s="84"/>
      <c r="P115" s="84"/>
    </row>
    <row r="116" spans="1:16" x14ac:dyDescent="0.25">
      <c r="A116" s="135"/>
      <c r="B116" s="160"/>
      <c r="C116" s="155"/>
      <c r="D116" s="24" t="s">
        <v>5</v>
      </c>
      <c r="E116" s="24"/>
      <c r="F116" s="24"/>
      <c r="G116" s="24"/>
      <c r="H116" s="52"/>
      <c r="I116" s="52"/>
      <c r="J116" s="52"/>
      <c r="K116" s="52"/>
      <c r="L116" s="52"/>
      <c r="M116" s="52"/>
      <c r="N116" s="84"/>
      <c r="O116" s="84"/>
      <c r="P116" s="84"/>
    </row>
    <row r="117" spans="1:16" x14ac:dyDescent="0.25">
      <c r="A117" s="135"/>
      <c r="B117" s="160"/>
      <c r="C117" s="155"/>
      <c r="D117" s="24" t="s">
        <v>6</v>
      </c>
      <c r="E117" s="24">
        <v>3615.78</v>
      </c>
      <c r="F117" s="24">
        <v>1151.1309523809525</v>
      </c>
      <c r="G117" s="24">
        <f>E117-F117</f>
        <v>2464.6490476190475</v>
      </c>
      <c r="H117" s="52">
        <v>3615.78</v>
      </c>
      <c r="I117" s="52">
        <v>1006</v>
      </c>
      <c r="J117" s="52">
        <v>2609.7800000000002</v>
      </c>
      <c r="K117" s="52">
        <v>3615.78</v>
      </c>
      <c r="L117" s="52">
        <v>1235</v>
      </c>
      <c r="M117" s="52">
        <v>2380.7800000000002</v>
      </c>
      <c r="N117" s="84">
        <v>3615.78</v>
      </c>
      <c r="O117" s="84">
        <v>1235</v>
      </c>
      <c r="P117" s="84">
        <v>2380.7800000000002</v>
      </c>
    </row>
    <row r="118" spans="1:16" x14ac:dyDescent="0.25">
      <c r="A118" s="135"/>
      <c r="B118" s="160"/>
      <c r="C118" s="155"/>
      <c r="D118" s="24" t="s">
        <v>7</v>
      </c>
      <c r="E118" s="24"/>
      <c r="F118" s="24"/>
      <c r="G118" s="24"/>
      <c r="H118" s="52"/>
      <c r="I118" s="52"/>
      <c r="J118" s="52"/>
      <c r="K118" s="52"/>
      <c r="L118" s="52"/>
      <c r="M118" s="52"/>
      <c r="N118" s="84"/>
      <c r="O118" s="84"/>
      <c r="P118" s="84"/>
    </row>
    <row r="119" spans="1:16" x14ac:dyDescent="0.25">
      <c r="A119" s="135"/>
      <c r="B119" s="160"/>
      <c r="C119" s="156"/>
      <c r="D119" s="24" t="s">
        <v>8</v>
      </c>
      <c r="E119" s="24">
        <v>3615.78</v>
      </c>
      <c r="F119" s="24">
        <f>F117</f>
        <v>1151.1309523809525</v>
      </c>
      <c r="G119" s="24">
        <f t="shared" ref="G119" si="14">E119-F119</f>
        <v>2464.6490476190475</v>
      </c>
      <c r="H119" s="52">
        <v>3615.78</v>
      </c>
      <c r="I119" s="52">
        <v>1006</v>
      </c>
      <c r="J119" s="52">
        <v>2609.7800000000002</v>
      </c>
      <c r="K119" s="52">
        <v>3615.78</v>
      </c>
      <c r="L119" s="52">
        <v>1235</v>
      </c>
      <c r="M119" s="52">
        <v>2380.7800000000002</v>
      </c>
      <c r="N119" s="84">
        <v>3615.78</v>
      </c>
      <c r="O119" s="84">
        <v>1235</v>
      </c>
      <c r="P119" s="84">
        <v>2380.7800000000002</v>
      </c>
    </row>
    <row r="120" spans="1:16" ht="15" customHeight="1" x14ac:dyDescent="0.25">
      <c r="A120" s="135"/>
      <c r="B120" s="160"/>
      <c r="C120" s="154" t="s">
        <v>126</v>
      </c>
      <c r="D120" s="24" t="s">
        <v>4</v>
      </c>
      <c r="E120" s="24"/>
      <c r="F120" s="24"/>
      <c r="G120" s="24"/>
      <c r="H120" s="52"/>
      <c r="I120" s="52"/>
      <c r="J120" s="52"/>
      <c r="K120" s="52"/>
      <c r="L120" s="52"/>
      <c r="M120" s="52"/>
      <c r="N120" s="84"/>
      <c r="O120" s="84"/>
      <c r="P120" s="84"/>
    </row>
    <row r="121" spans="1:16" x14ac:dyDescent="0.25">
      <c r="A121" s="135"/>
      <c r="B121" s="160"/>
      <c r="C121" s="155"/>
      <c r="D121" s="24" t="s">
        <v>5</v>
      </c>
      <c r="E121" s="24"/>
      <c r="F121" s="24"/>
      <c r="G121" s="24"/>
      <c r="H121" s="52"/>
      <c r="I121" s="52"/>
      <c r="J121" s="52"/>
      <c r="K121" s="52"/>
      <c r="L121" s="52"/>
      <c r="M121" s="52"/>
      <c r="N121" s="84"/>
      <c r="O121" s="84"/>
      <c r="P121" s="84"/>
    </row>
    <row r="122" spans="1:16" x14ac:dyDescent="0.25">
      <c r="A122" s="135"/>
      <c r="B122" s="160"/>
      <c r="C122" s="155"/>
      <c r="D122" s="24" t="s">
        <v>6</v>
      </c>
      <c r="E122" s="24">
        <v>2810</v>
      </c>
      <c r="F122" s="24">
        <v>535.63095238095241</v>
      </c>
      <c r="G122" s="24">
        <f>E122-F122</f>
        <v>2274.3690476190477</v>
      </c>
      <c r="H122" s="52">
        <v>2810</v>
      </c>
      <c r="I122" s="52">
        <v>399</v>
      </c>
      <c r="J122" s="52">
        <v>2411</v>
      </c>
      <c r="K122" s="52">
        <v>2810</v>
      </c>
      <c r="L122" s="52">
        <v>401</v>
      </c>
      <c r="M122" s="52">
        <v>2409</v>
      </c>
      <c r="N122" s="84">
        <v>2810</v>
      </c>
      <c r="O122" s="84">
        <v>401</v>
      </c>
      <c r="P122" s="84">
        <v>2409</v>
      </c>
    </row>
    <row r="123" spans="1:16" x14ac:dyDescent="0.25">
      <c r="A123" s="135"/>
      <c r="B123" s="160"/>
      <c r="C123" s="155"/>
      <c r="D123" s="24" t="s">
        <v>7</v>
      </c>
      <c r="E123" s="24"/>
      <c r="F123" s="24"/>
      <c r="G123" s="24"/>
      <c r="H123" s="52"/>
      <c r="I123" s="52"/>
      <c r="J123" s="52"/>
      <c r="K123" s="52"/>
      <c r="L123" s="52"/>
      <c r="M123" s="52"/>
      <c r="N123" s="84"/>
      <c r="O123" s="84"/>
      <c r="P123" s="84"/>
    </row>
    <row r="124" spans="1:16" x14ac:dyDescent="0.25">
      <c r="A124" s="135"/>
      <c r="B124" s="160"/>
      <c r="C124" s="156"/>
      <c r="D124" s="24" t="s">
        <v>8</v>
      </c>
      <c r="E124" s="24">
        <v>2810</v>
      </c>
      <c r="F124" s="24">
        <f>F122</f>
        <v>535.63095238095241</v>
      </c>
      <c r="G124" s="24">
        <f>E124-F124</f>
        <v>2274.3690476190477</v>
      </c>
      <c r="H124" s="52">
        <v>2810</v>
      </c>
      <c r="I124" s="52">
        <v>399</v>
      </c>
      <c r="J124" s="52">
        <v>2411</v>
      </c>
      <c r="K124" s="52">
        <v>2810</v>
      </c>
      <c r="L124" s="52">
        <v>401</v>
      </c>
      <c r="M124" s="52">
        <v>2409</v>
      </c>
      <c r="N124" s="84">
        <v>2810</v>
      </c>
      <c r="O124" s="84">
        <v>401</v>
      </c>
      <c r="P124" s="84">
        <v>2409</v>
      </c>
    </row>
    <row r="125" spans="1:16" ht="15" customHeight="1" x14ac:dyDescent="0.25">
      <c r="A125" s="135"/>
      <c r="B125" s="160"/>
      <c r="C125" s="154" t="s">
        <v>27</v>
      </c>
      <c r="D125" s="24" t="s">
        <v>4</v>
      </c>
      <c r="E125" s="24"/>
      <c r="F125" s="24"/>
      <c r="G125" s="24"/>
      <c r="H125" s="52"/>
      <c r="I125" s="52"/>
      <c r="J125" s="52"/>
      <c r="K125" s="52"/>
      <c r="L125" s="52"/>
      <c r="M125" s="52"/>
      <c r="N125" s="84"/>
      <c r="O125" s="84"/>
      <c r="P125" s="84"/>
    </row>
    <row r="126" spans="1:16" x14ac:dyDescent="0.25">
      <c r="A126" s="135"/>
      <c r="B126" s="160"/>
      <c r="C126" s="155"/>
      <c r="D126" s="24" t="s">
        <v>5</v>
      </c>
      <c r="E126" s="24"/>
      <c r="F126" s="24"/>
      <c r="G126" s="24"/>
      <c r="H126" s="52"/>
      <c r="I126" s="52"/>
      <c r="J126" s="52"/>
      <c r="K126" s="52"/>
      <c r="L126" s="52"/>
      <c r="M126" s="52"/>
      <c r="N126" s="84"/>
      <c r="O126" s="84"/>
      <c r="P126" s="84"/>
    </row>
    <row r="127" spans="1:16" x14ac:dyDescent="0.25">
      <c r="A127" s="135"/>
      <c r="B127" s="160"/>
      <c r="C127" s="155"/>
      <c r="D127" s="24" t="s">
        <v>6</v>
      </c>
      <c r="E127" s="24">
        <v>2500</v>
      </c>
      <c r="F127" s="24">
        <v>548.57142857142856</v>
      </c>
      <c r="G127" s="24">
        <f>E127-F127</f>
        <v>1951.4285714285716</v>
      </c>
      <c r="H127" s="52">
        <v>2500</v>
      </c>
      <c r="I127" s="52">
        <v>630</v>
      </c>
      <c r="J127" s="52">
        <v>1870</v>
      </c>
      <c r="K127" s="52">
        <v>2500</v>
      </c>
      <c r="L127" s="52">
        <v>652</v>
      </c>
      <c r="M127" s="52">
        <v>1848</v>
      </c>
      <c r="N127" s="84">
        <v>2500</v>
      </c>
      <c r="O127" s="84">
        <v>652</v>
      </c>
      <c r="P127" s="84">
        <v>1848</v>
      </c>
    </row>
    <row r="128" spans="1:16" x14ac:dyDescent="0.25">
      <c r="A128" s="135"/>
      <c r="B128" s="160"/>
      <c r="C128" s="155"/>
      <c r="D128" s="24" t="s">
        <v>7</v>
      </c>
      <c r="E128" s="24"/>
      <c r="F128" s="24"/>
      <c r="G128" s="24"/>
      <c r="H128" s="52"/>
      <c r="I128" s="52"/>
      <c r="J128" s="52"/>
      <c r="K128" s="52"/>
      <c r="L128" s="52"/>
      <c r="M128" s="52"/>
      <c r="N128" s="84"/>
      <c r="O128" s="84"/>
      <c r="P128" s="84"/>
    </row>
    <row r="129" spans="1:16" x14ac:dyDescent="0.25">
      <c r="A129" s="135"/>
      <c r="B129" s="160"/>
      <c r="C129" s="156"/>
      <c r="D129" s="24" t="s">
        <v>8</v>
      </c>
      <c r="E129" s="24">
        <v>2500</v>
      </c>
      <c r="F129" s="24">
        <f>F127</f>
        <v>548.57142857142856</v>
      </c>
      <c r="G129" s="24">
        <f>E129-F129</f>
        <v>1951.4285714285716</v>
      </c>
      <c r="H129" s="52">
        <v>2500</v>
      </c>
      <c r="I129" s="52">
        <v>630</v>
      </c>
      <c r="J129" s="52">
        <v>1870</v>
      </c>
      <c r="K129" s="52">
        <v>2500</v>
      </c>
      <c r="L129" s="52">
        <v>652</v>
      </c>
      <c r="M129" s="52">
        <v>1848</v>
      </c>
      <c r="N129" s="84">
        <v>2500</v>
      </c>
      <c r="O129" s="84">
        <v>652</v>
      </c>
      <c r="P129" s="84">
        <v>1848</v>
      </c>
    </row>
    <row r="130" spans="1:16" ht="15" customHeight="1" x14ac:dyDescent="0.25">
      <c r="A130" s="135"/>
      <c r="B130" s="136" t="s">
        <v>15</v>
      </c>
      <c r="C130" s="154" t="s">
        <v>127</v>
      </c>
      <c r="D130" s="25" t="s">
        <v>4</v>
      </c>
      <c r="E130" s="25"/>
      <c r="F130" s="25"/>
      <c r="G130" s="25"/>
      <c r="H130" s="52"/>
      <c r="I130" s="52"/>
      <c r="J130" s="52"/>
      <c r="K130" s="52"/>
      <c r="L130" s="52"/>
      <c r="M130" s="52"/>
      <c r="N130" s="84"/>
      <c r="O130" s="84"/>
      <c r="P130" s="84"/>
    </row>
    <row r="131" spans="1:16" x14ac:dyDescent="0.25">
      <c r="A131" s="135"/>
      <c r="B131" s="130"/>
      <c r="C131" s="155"/>
      <c r="D131" s="25" t="s">
        <v>5</v>
      </c>
      <c r="E131" s="25"/>
      <c r="F131" s="25"/>
      <c r="G131" s="25"/>
      <c r="H131" s="52"/>
      <c r="I131" s="52"/>
      <c r="J131" s="52"/>
      <c r="K131" s="52"/>
      <c r="L131" s="52"/>
      <c r="M131" s="52"/>
      <c r="N131" s="84"/>
      <c r="O131" s="84"/>
      <c r="P131" s="84"/>
    </row>
    <row r="132" spans="1:16" x14ac:dyDescent="0.25">
      <c r="A132" s="135"/>
      <c r="B132" s="130"/>
      <c r="C132" s="155"/>
      <c r="D132" s="25" t="s">
        <v>6</v>
      </c>
      <c r="E132" s="25">
        <v>1111</v>
      </c>
      <c r="F132" s="25">
        <v>891.99599999999998</v>
      </c>
      <c r="G132" s="24">
        <f>E132-F132</f>
        <v>219.00400000000002</v>
      </c>
      <c r="H132" s="52">
        <v>1111</v>
      </c>
      <c r="I132" s="52">
        <v>1111</v>
      </c>
      <c r="J132" s="52">
        <v>0</v>
      </c>
      <c r="K132" s="52">
        <v>1111</v>
      </c>
      <c r="L132" s="52">
        <v>1111</v>
      </c>
      <c r="M132" s="52">
        <v>0</v>
      </c>
      <c r="N132" s="84">
        <v>1111</v>
      </c>
      <c r="O132" s="84">
        <v>1111</v>
      </c>
      <c r="P132" s="84">
        <v>0</v>
      </c>
    </row>
    <row r="133" spans="1:16" x14ac:dyDescent="0.25">
      <c r="A133" s="135"/>
      <c r="B133" s="130"/>
      <c r="C133" s="155"/>
      <c r="D133" s="25" t="s">
        <v>7</v>
      </c>
      <c r="E133" s="25"/>
      <c r="F133" s="25"/>
      <c r="G133" s="24"/>
      <c r="H133" s="52"/>
      <c r="I133" s="52"/>
      <c r="J133" s="52"/>
      <c r="K133" s="52"/>
      <c r="L133" s="52"/>
      <c r="M133" s="52"/>
      <c r="N133" s="84"/>
      <c r="O133" s="84"/>
      <c r="P133" s="84"/>
    </row>
    <row r="134" spans="1:16" x14ac:dyDescent="0.25">
      <c r="A134" s="135"/>
      <c r="B134" s="130"/>
      <c r="C134" s="156"/>
      <c r="D134" s="25" t="s">
        <v>8</v>
      </c>
      <c r="E134" s="25">
        <v>1111</v>
      </c>
      <c r="F134" s="25">
        <f>F132</f>
        <v>891.99599999999998</v>
      </c>
      <c r="G134" s="24">
        <f>E134-F134</f>
        <v>219.00400000000002</v>
      </c>
      <c r="H134" s="52">
        <v>1111</v>
      </c>
      <c r="I134" s="52">
        <v>1111</v>
      </c>
      <c r="J134" s="52">
        <v>0</v>
      </c>
      <c r="K134" s="52">
        <v>1111</v>
      </c>
      <c r="L134" s="52">
        <v>1111</v>
      </c>
      <c r="M134" s="52">
        <v>0</v>
      </c>
      <c r="N134" s="84">
        <v>1111</v>
      </c>
      <c r="O134" s="84">
        <v>1111</v>
      </c>
      <c r="P134" s="84">
        <v>0</v>
      </c>
    </row>
    <row r="135" spans="1:16" ht="15" customHeight="1" x14ac:dyDescent="0.25">
      <c r="A135" s="135"/>
      <c r="B135" s="142" t="s">
        <v>28</v>
      </c>
      <c r="C135" s="123" t="s">
        <v>128</v>
      </c>
      <c r="D135" s="25" t="s">
        <v>4</v>
      </c>
      <c r="E135" s="25"/>
      <c r="F135" s="25"/>
      <c r="G135" s="25"/>
      <c r="H135" s="52"/>
      <c r="I135" s="52"/>
      <c r="J135" s="52"/>
      <c r="K135" s="52"/>
      <c r="L135" s="52"/>
      <c r="M135" s="52"/>
      <c r="N135" s="84"/>
      <c r="O135" s="84"/>
      <c r="P135" s="84"/>
    </row>
    <row r="136" spans="1:16" x14ac:dyDescent="0.25">
      <c r="A136" s="135"/>
      <c r="B136" s="143"/>
      <c r="C136" s="123"/>
      <c r="D136" s="25" t="s">
        <v>5</v>
      </c>
      <c r="E136" s="25"/>
      <c r="F136" s="25"/>
      <c r="G136" s="25"/>
      <c r="H136" s="52"/>
      <c r="I136" s="52"/>
      <c r="J136" s="52"/>
      <c r="K136" s="52"/>
      <c r="L136" s="52"/>
      <c r="M136" s="52"/>
      <c r="N136" s="84"/>
      <c r="O136" s="84"/>
      <c r="P136" s="84"/>
    </row>
    <row r="137" spans="1:16" x14ac:dyDescent="0.25">
      <c r="A137" s="135"/>
      <c r="B137" s="143"/>
      <c r="C137" s="123"/>
      <c r="D137" s="25" t="s">
        <v>6</v>
      </c>
      <c r="E137" s="25"/>
      <c r="F137" s="25"/>
      <c r="G137" s="25"/>
      <c r="H137" s="52"/>
      <c r="I137" s="52"/>
      <c r="J137" s="52"/>
      <c r="K137" s="52"/>
      <c r="L137" s="52"/>
      <c r="M137" s="52"/>
      <c r="N137" s="84"/>
      <c r="O137" s="84"/>
      <c r="P137" s="84"/>
    </row>
    <row r="138" spans="1:16" x14ac:dyDescent="0.25">
      <c r="A138" s="135"/>
      <c r="B138" s="143"/>
      <c r="C138" s="123"/>
      <c r="D138" s="25" t="s">
        <v>7</v>
      </c>
      <c r="E138" s="25">
        <v>1354</v>
      </c>
      <c r="F138" s="25">
        <v>47</v>
      </c>
      <c r="G138" s="25">
        <f>E138-F138</f>
        <v>1307</v>
      </c>
      <c r="H138" s="52">
        <v>1354</v>
      </c>
      <c r="I138" s="52">
        <v>65</v>
      </c>
      <c r="J138" s="52">
        <v>1289</v>
      </c>
      <c r="K138" s="52">
        <v>1354</v>
      </c>
      <c r="L138" s="52">
        <v>42</v>
      </c>
      <c r="M138" s="52">
        <v>1312</v>
      </c>
      <c r="N138" s="84">
        <v>1354</v>
      </c>
      <c r="O138" s="84">
        <v>42</v>
      </c>
      <c r="P138" s="84">
        <v>1312</v>
      </c>
    </row>
    <row r="139" spans="1:16" x14ac:dyDescent="0.25">
      <c r="A139" s="135"/>
      <c r="B139" s="143"/>
      <c r="C139" s="123"/>
      <c r="D139" s="25" t="s">
        <v>8</v>
      </c>
      <c r="E139" s="25">
        <f>E138</f>
        <v>1354</v>
      </c>
      <c r="F139" s="25">
        <f>F138</f>
        <v>47</v>
      </c>
      <c r="G139" s="25">
        <f>G138</f>
        <v>1307</v>
      </c>
      <c r="H139" s="52">
        <v>1354</v>
      </c>
      <c r="I139" s="52">
        <v>65</v>
      </c>
      <c r="J139" s="52">
        <v>1289</v>
      </c>
      <c r="K139" s="52">
        <v>1354</v>
      </c>
      <c r="L139" s="52">
        <v>42</v>
      </c>
      <c r="M139" s="52">
        <v>1312</v>
      </c>
      <c r="N139" s="84">
        <v>1354</v>
      </c>
      <c r="O139" s="84">
        <v>42</v>
      </c>
      <c r="P139" s="84">
        <v>1312</v>
      </c>
    </row>
    <row r="140" spans="1:16" ht="15" customHeight="1" x14ac:dyDescent="0.25">
      <c r="A140" s="135"/>
      <c r="B140" s="143"/>
      <c r="C140" s="123" t="s">
        <v>129</v>
      </c>
      <c r="D140" s="25" t="s">
        <v>4</v>
      </c>
      <c r="E140" s="25"/>
      <c r="F140" s="25"/>
      <c r="G140" s="25"/>
      <c r="H140" s="52"/>
      <c r="I140" s="52"/>
      <c r="J140" s="52"/>
      <c r="K140" s="52"/>
      <c r="L140" s="52"/>
      <c r="M140" s="52"/>
      <c r="N140" s="84"/>
      <c r="O140" s="84"/>
      <c r="P140" s="84"/>
    </row>
    <row r="141" spans="1:16" x14ac:dyDescent="0.25">
      <c r="A141" s="135"/>
      <c r="B141" s="143"/>
      <c r="C141" s="123"/>
      <c r="D141" s="25" t="s">
        <v>5</v>
      </c>
      <c r="E141" s="65"/>
      <c r="F141" s="25"/>
      <c r="G141" s="25"/>
      <c r="H141" s="52"/>
      <c r="I141" s="52"/>
      <c r="J141" s="52"/>
      <c r="K141" s="52"/>
      <c r="L141" s="52"/>
      <c r="M141" s="52"/>
      <c r="N141" s="84"/>
      <c r="O141" s="84"/>
      <c r="P141" s="84"/>
    </row>
    <row r="142" spans="1:16" x14ac:dyDescent="0.25">
      <c r="A142" s="135"/>
      <c r="B142" s="143"/>
      <c r="C142" s="123"/>
      <c r="D142" s="25" t="s">
        <v>6</v>
      </c>
      <c r="E142" s="25">
        <v>800</v>
      </c>
      <c r="F142" s="25">
        <v>312</v>
      </c>
      <c r="G142" s="25">
        <f>E142-F142</f>
        <v>488</v>
      </c>
      <c r="H142" s="52">
        <v>800</v>
      </c>
      <c r="I142" s="52">
        <v>256</v>
      </c>
      <c r="J142" s="52">
        <v>544</v>
      </c>
      <c r="K142" s="52">
        <v>800</v>
      </c>
      <c r="L142" s="52">
        <v>192</v>
      </c>
      <c r="M142" s="52">
        <v>608</v>
      </c>
      <c r="N142" s="84">
        <v>800</v>
      </c>
      <c r="O142" s="84">
        <v>192</v>
      </c>
      <c r="P142" s="84">
        <v>608</v>
      </c>
    </row>
    <row r="143" spans="1:16" x14ac:dyDescent="0.25">
      <c r="A143" s="135"/>
      <c r="B143" s="143"/>
      <c r="C143" s="123"/>
      <c r="D143" s="25" t="s">
        <v>7</v>
      </c>
      <c r="E143" s="24"/>
      <c r="F143" s="24"/>
      <c r="G143" s="24"/>
      <c r="H143" s="52"/>
      <c r="I143" s="52"/>
      <c r="J143" s="52"/>
      <c r="K143" s="52"/>
      <c r="L143" s="52"/>
      <c r="M143" s="52"/>
      <c r="N143" s="84"/>
      <c r="O143" s="84"/>
      <c r="P143" s="84"/>
    </row>
    <row r="144" spans="1:16" x14ac:dyDescent="0.25">
      <c r="A144" s="135"/>
      <c r="B144" s="143"/>
      <c r="C144" s="123"/>
      <c r="D144" s="25" t="s">
        <v>8</v>
      </c>
      <c r="E144" s="25">
        <f>E142</f>
        <v>800</v>
      </c>
      <c r="F144" s="25">
        <f>F142</f>
        <v>312</v>
      </c>
      <c r="G144" s="25">
        <f>G142</f>
        <v>488</v>
      </c>
      <c r="H144" s="52">
        <v>800</v>
      </c>
      <c r="I144" s="52">
        <v>256</v>
      </c>
      <c r="J144" s="52">
        <v>544</v>
      </c>
      <c r="K144" s="52">
        <v>800</v>
      </c>
      <c r="L144" s="52">
        <v>192</v>
      </c>
      <c r="M144" s="52">
        <v>608</v>
      </c>
      <c r="N144" s="84">
        <v>800</v>
      </c>
      <c r="O144" s="84">
        <v>192</v>
      </c>
      <c r="P144" s="84">
        <v>608</v>
      </c>
    </row>
    <row r="145" spans="1:16" ht="15" customHeight="1" x14ac:dyDescent="0.25">
      <c r="A145" s="135"/>
      <c r="B145" s="143"/>
      <c r="C145" s="123" t="s">
        <v>130</v>
      </c>
      <c r="D145" s="25" t="s">
        <v>4</v>
      </c>
      <c r="E145" s="25"/>
      <c r="F145" s="25"/>
      <c r="G145" s="25"/>
      <c r="H145" s="52"/>
      <c r="I145" s="52"/>
      <c r="J145" s="52"/>
      <c r="K145" s="52"/>
      <c r="L145" s="52"/>
      <c r="M145" s="52"/>
      <c r="N145" s="84"/>
      <c r="O145" s="84"/>
      <c r="P145" s="84"/>
    </row>
    <row r="146" spans="1:16" x14ac:dyDescent="0.25">
      <c r="A146" s="135"/>
      <c r="B146" s="143"/>
      <c r="C146" s="123"/>
      <c r="D146" s="25" t="s">
        <v>5</v>
      </c>
      <c r="E146" s="25"/>
      <c r="F146" s="25"/>
      <c r="G146" s="25"/>
      <c r="H146" s="52"/>
      <c r="I146" s="52"/>
      <c r="J146" s="52"/>
      <c r="K146" s="52"/>
      <c r="L146" s="52"/>
      <c r="M146" s="52"/>
      <c r="N146" s="84"/>
      <c r="O146" s="84"/>
      <c r="P146" s="84"/>
    </row>
    <row r="147" spans="1:16" x14ac:dyDescent="0.25">
      <c r="A147" s="135"/>
      <c r="B147" s="143"/>
      <c r="C147" s="123"/>
      <c r="D147" s="25" t="s">
        <v>6</v>
      </c>
      <c r="E147" s="25">
        <v>742.5</v>
      </c>
      <c r="F147" s="25">
        <v>179</v>
      </c>
      <c r="G147" s="25">
        <f>E147-F147</f>
        <v>563.5</v>
      </c>
      <c r="H147" s="52">
        <v>742.5</v>
      </c>
      <c r="I147" s="52">
        <v>142</v>
      </c>
      <c r="J147" s="52">
        <v>600.5</v>
      </c>
      <c r="K147" s="52">
        <v>742.5</v>
      </c>
      <c r="L147" s="52">
        <v>85</v>
      </c>
      <c r="M147" s="52">
        <v>657.5</v>
      </c>
      <c r="N147" s="84">
        <v>742.5</v>
      </c>
      <c r="O147" s="84">
        <v>85</v>
      </c>
      <c r="P147" s="84">
        <v>657.5</v>
      </c>
    </row>
    <row r="148" spans="1:16" x14ac:dyDescent="0.25">
      <c r="A148" s="135"/>
      <c r="B148" s="143"/>
      <c r="C148" s="123"/>
      <c r="D148" s="25" t="s">
        <v>7</v>
      </c>
      <c r="E148" s="25"/>
      <c r="F148" s="25"/>
      <c r="G148" s="25"/>
      <c r="H148" s="52"/>
      <c r="I148" s="52"/>
      <c r="J148" s="52"/>
      <c r="K148" s="52"/>
      <c r="L148" s="52"/>
      <c r="M148" s="52"/>
      <c r="N148" s="84"/>
      <c r="O148" s="84"/>
      <c r="P148" s="84"/>
    </row>
    <row r="149" spans="1:16" x14ac:dyDescent="0.25">
      <c r="A149" s="135"/>
      <c r="B149" s="143"/>
      <c r="C149" s="123"/>
      <c r="D149" s="25" t="s">
        <v>8</v>
      </c>
      <c r="E149" s="25">
        <f>E147</f>
        <v>742.5</v>
      </c>
      <c r="F149" s="25">
        <f>F147</f>
        <v>179</v>
      </c>
      <c r="G149" s="25">
        <f>G147</f>
        <v>563.5</v>
      </c>
      <c r="H149" s="52">
        <v>742.5</v>
      </c>
      <c r="I149" s="52">
        <v>142</v>
      </c>
      <c r="J149" s="52">
        <v>600.5</v>
      </c>
      <c r="K149" s="52">
        <v>742.5</v>
      </c>
      <c r="L149" s="52">
        <v>85</v>
      </c>
      <c r="M149" s="52">
        <v>657.5</v>
      </c>
      <c r="N149" s="84">
        <v>742.5</v>
      </c>
      <c r="O149" s="84">
        <v>85</v>
      </c>
      <c r="P149" s="84">
        <v>657.5</v>
      </c>
    </row>
    <row r="150" spans="1:16" ht="15" customHeight="1" x14ac:dyDescent="0.25">
      <c r="A150" s="135"/>
      <c r="B150" s="143"/>
      <c r="C150" s="123" t="s">
        <v>131</v>
      </c>
      <c r="D150" s="25" t="s">
        <v>4</v>
      </c>
      <c r="E150" s="25"/>
      <c r="F150" s="25"/>
      <c r="G150" s="25"/>
      <c r="H150" s="52"/>
      <c r="I150" s="52"/>
      <c r="J150" s="52"/>
      <c r="K150" s="52"/>
      <c r="L150" s="52"/>
      <c r="M150" s="52"/>
      <c r="N150" s="84"/>
      <c r="O150" s="84"/>
      <c r="P150" s="84"/>
    </row>
    <row r="151" spans="1:16" x14ac:dyDescent="0.25">
      <c r="A151" s="135"/>
      <c r="B151" s="143"/>
      <c r="C151" s="123"/>
      <c r="D151" s="25" t="s">
        <v>5</v>
      </c>
      <c r="E151" s="25"/>
      <c r="F151" s="25"/>
      <c r="G151" s="25"/>
      <c r="H151" s="52"/>
      <c r="I151" s="52"/>
      <c r="J151" s="52"/>
      <c r="K151" s="52"/>
      <c r="L151" s="52"/>
      <c r="M151" s="52"/>
      <c r="N151" s="84"/>
      <c r="O151" s="84"/>
      <c r="P151" s="84"/>
    </row>
    <row r="152" spans="1:16" x14ac:dyDescent="0.25">
      <c r="A152" s="135"/>
      <c r="B152" s="143"/>
      <c r="C152" s="123"/>
      <c r="D152" s="25" t="s">
        <v>6</v>
      </c>
      <c r="E152" s="25"/>
      <c r="F152" s="25"/>
      <c r="G152" s="25"/>
      <c r="H152" s="52"/>
      <c r="I152" s="52"/>
      <c r="J152" s="52"/>
      <c r="K152" s="52"/>
      <c r="L152" s="52"/>
      <c r="M152" s="52"/>
      <c r="N152" s="84"/>
      <c r="O152" s="84"/>
      <c r="P152" s="84"/>
    </row>
    <row r="153" spans="1:16" x14ac:dyDescent="0.25">
      <c r="A153" s="135"/>
      <c r="B153" s="143"/>
      <c r="C153" s="123"/>
      <c r="D153" s="25" t="s">
        <v>7</v>
      </c>
      <c r="E153" s="25">
        <v>790</v>
      </c>
      <c r="F153" s="25">
        <v>251</v>
      </c>
      <c r="G153" s="25">
        <f>E153-F153</f>
        <v>539</v>
      </c>
      <c r="H153" s="52">
        <v>790</v>
      </c>
      <c r="I153" s="52">
        <v>173</v>
      </c>
      <c r="J153" s="52">
        <v>617</v>
      </c>
      <c r="K153" s="52">
        <v>790</v>
      </c>
      <c r="L153" s="52">
        <v>29</v>
      </c>
      <c r="M153" s="52">
        <v>761</v>
      </c>
      <c r="N153" s="84">
        <v>790</v>
      </c>
      <c r="O153" s="84">
        <v>29</v>
      </c>
      <c r="P153" s="84">
        <v>761</v>
      </c>
    </row>
    <row r="154" spans="1:16" x14ac:dyDescent="0.25">
      <c r="A154" s="135"/>
      <c r="B154" s="144"/>
      <c r="C154" s="123"/>
      <c r="D154" s="25" t="s">
        <v>8</v>
      </c>
      <c r="E154" s="25">
        <f t="shared" ref="E154:G154" si="15">E153</f>
        <v>790</v>
      </c>
      <c r="F154" s="25">
        <f t="shared" si="15"/>
        <v>251</v>
      </c>
      <c r="G154" s="25">
        <f t="shared" si="15"/>
        <v>539</v>
      </c>
      <c r="H154" s="52">
        <v>790</v>
      </c>
      <c r="I154" s="52">
        <v>173</v>
      </c>
      <c r="J154" s="52">
        <v>617</v>
      </c>
      <c r="K154" s="52">
        <v>790</v>
      </c>
      <c r="L154" s="52">
        <v>29</v>
      </c>
      <c r="M154" s="52">
        <v>761</v>
      </c>
      <c r="N154" s="84">
        <v>790</v>
      </c>
      <c r="O154" s="84">
        <v>29</v>
      </c>
      <c r="P154" s="84">
        <v>761</v>
      </c>
    </row>
    <row r="155" spans="1:16" ht="15" customHeight="1" x14ac:dyDescent="0.25">
      <c r="A155" s="135"/>
      <c r="B155" s="21" t="s">
        <v>66</v>
      </c>
      <c r="C155" s="118" t="s">
        <v>65</v>
      </c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20"/>
    </row>
    <row r="156" spans="1:16" ht="15" customHeight="1" x14ac:dyDescent="0.25">
      <c r="A156" s="135"/>
      <c r="B156" s="21" t="s">
        <v>67</v>
      </c>
      <c r="C156" s="118" t="s">
        <v>65</v>
      </c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20"/>
    </row>
    <row r="157" spans="1:16" ht="15" customHeight="1" x14ac:dyDescent="0.25">
      <c r="A157" s="135"/>
      <c r="B157" s="21" t="s">
        <v>68</v>
      </c>
      <c r="C157" s="118" t="s">
        <v>65</v>
      </c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20"/>
    </row>
    <row r="158" spans="1:16" ht="15" customHeight="1" x14ac:dyDescent="0.25">
      <c r="A158" s="136"/>
      <c r="B158" s="21" t="s">
        <v>69</v>
      </c>
      <c r="C158" s="118" t="s">
        <v>65</v>
      </c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20"/>
    </row>
    <row r="159" spans="1:16" ht="15" customHeight="1" x14ac:dyDescent="0.25">
      <c r="A159" s="131" t="s">
        <v>52</v>
      </c>
      <c r="B159" s="174" t="s">
        <v>60</v>
      </c>
      <c r="C159" s="177" t="s">
        <v>153</v>
      </c>
      <c r="D159" s="53" t="s">
        <v>4</v>
      </c>
      <c r="E159" s="54"/>
      <c r="F159" s="54"/>
      <c r="G159" s="54"/>
      <c r="H159" s="54"/>
      <c r="I159" s="54"/>
      <c r="J159" s="54"/>
      <c r="K159" s="52"/>
      <c r="L159" s="52"/>
      <c r="M159" s="52"/>
      <c r="N159" s="52"/>
      <c r="O159" s="52"/>
      <c r="P159" s="52"/>
    </row>
    <row r="160" spans="1:16" x14ac:dyDescent="0.25">
      <c r="A160" s="132"/>
      <c r="B160" s="175"/>
      <c r="C160" s="177"/>
      <c r="D160" s="53" t="s">
        <v>5</v>
      </c>
      <c r="E160" s="54"/>
      <c r="F160" s="54"/>
      <c r="G160" s="54"/>
      <c r="H160" s="54"/>
      <c r="I160" s="54"/>
      <c r="J160" s="54"/>
      <c r="K160" s="52"/>
      <c r="L160" s="52"/>
      <c r="M160" s="52"/>
      <c r="N160" s="52"/>
      <c r="O160" s="52"/>
      <c r="P160" s="52"/>
    </row>
    <row r="161" spans="1:16" x14ac:dyDescent="0.25">
      <c r="A161" s="132"/>
      <c r="B161" s="175"/>
      <c r="C161" s="177"/>
      <c r="D161" s="53" t="s">
        <v>6</v>
      </c>
      <c r="E161" s="54"/>
      <c r="F161" s="54"/>
      <c r="G161" s="54"/>
      <c r="H161" s="54"/>
      <c r="I161" s="54"/>
      <c r="J161" s="54"/>
      <c r="K161" s="52"/>
      <c r="L161" s="52"/>
      <c r="M161" s="52"/>
      <c r="N161" s="52"/>
      <c r="O161" s="52"/>
      <c r="P161" s="52"/>
    </row>
    <row r="162" spans="1:16" x14ac:dyDescent="0.25">
      <c r="A162" s="132"/>
      <c r="B162" s="175"/>
      <c r="C162" s="177"/>
      <c r="D162" s="53" t="s">
        <v>7</v>
      </c>
      <c r="E162" s="54">
        <v>774.4</v>
      </c>
      <c r="F162" s="54">
        <v>774.4</v>
      </c>
      <c r="G162" s="54">
        <f t="shared" ref="G162:G223" si="16">E162-F162</f>
        <v>0</v>
      </c>
      <c r="H162" s="54">
        <v>774.4</v>
      </c>
      <c r="I162" s="54">
        <v>774.4</v>
      </c>
      <c r="J162" s="54">
        <f t="shared" ref="J162:J223" si="17">H162-I162</f>
        <v>0</v>
      </c>
      <c r="K162" s="52">
        <v>774.4</v>
      </c>
      <c r="L162" s="52">
        <v>774.4</v>
      </c>
      <c r="M162" s="52">
        <v>0</v>
      </c>
      <c r="N162" s="52">
        <v>774.4</v>
      </c>
      <c r="O162" s="52">
        <v>774.4</v>
      </c>
      <c r="P162" s="52">
        <v>0</v>
      </c>
    </row>
    <row r="163" spans="1:16" x14ac:dyDescent="0.25">
      <c r="A163" s="132"/>
      <c r="B163" s="175"/>
      <c r="C163" s="177"/>
      <c r="D163" s="53" t="s">
        <v>8</v>
      </c>
      <c r="E163" s="54">
        <v>774.4</v>
      </c>
      <c r="F163" s="54">
        <v>774.4</v>
      </c>
      <c r="G163" s="54">
        <f t="shared" si="16"/>
        <v>0</v>
      </c>
      <c r="H163" s="54">
        <v>774.4</v>
      </c>
      <c r="I163" s="54">
        <v>774.4</v>
      </c>
      <c r="J163" s="54">
        <f t="shared" si="17"/>
        <v>0</v>
      </c>
      <c r="K163" s="52">
        <v>774.4</v>
      </c>
      <c r="L163" s="52">
        <v>774.4</v>
      </c>
      <c r="M163" s="52">
        <v>0</v>
      </c>
      <c r="N163" s="52">
        <v>774.4</v>
      </c>
      <c r="O163" s="52">
        <v>774.4</v>
      </c>
      <c r="P163" s="52">
        <v>0</v>
      </c>
    </row>
    <row r="164" spans="1:16" ht="15" customHeight="1" x14ac:dyDescent="0.25">
      <c r="A164" s="132"/>
      <c r="B164" s="175"/>
      <c r="C164" s="177" t="s">
        <v>154</v>
      </c>
      <c r="D164" s="53" t="s">
        <v>4</v>
      </c>
      <c r="E164" s="54"/>
      <c r="F164" s="54"/>
      <c r="G164" s="54"/>
      <c r="H164" s="54"/>
      <c r="I164" s="54"/>
      <c r="J164" s="54"/>
      <c r="K164" s="52"/>
      <c r="L164" s="52"/>
      <c r="M164" s="52"/>
      <c r="N164" s="52"/>
      <c r="O164" s="52"/>
      <c r="P164" s="52"/>
    </row>
    <row r="165" spans="1:16" x14ac:dyDescent="0.25">
      <c r="A165" s="132"/>
      <c r="B165" s="175"/>
      <c r="C165" s="177"/>
      <c r="D165" s="53" t="s">
        <v>5</v>
      </c>
      <c r="E165" s="54"/>
      <c r="F165" s="54"/>
      <c r="G165" s="54"/>
      <c r="H165" s="54"/>
      <c r="I165" s="54"/>
      <c r="J165" s="54"/>
      <c r="K165" s="52"/>
      <c r="L165" s="52"/>
      <c r="M165" s="52"/>
      <c r="N165" s="52"/>
      <c r="O165" s="52"/>
      <c r="P165" s="52"/>
    </row>
    <row r="166" spans="1:16" x14ac:dyDescent="0.25">
      <c r="A166" s="132"/>
      <c r="B166" s="175"/>
      <c r="C166" s="177"/>
      <c r="D166" s="53" t="s">
        <v>6</v>
      </c>
      <c r="E166" s="54"/>
      <c r="F166" s="54"/>
      <c r="G166" s="54"/>
      <c r="H166" s="54"/>
      <c r="I166" s="54"/>
      <c r="J166" s="54"/>
      <c r="K166" s="52"/>
      <c r="L166" s="52"/>
      <c r="M166" s="52"/>
      <c r="N166" s="52"/>
      <c r="O166" s="52"/>
      <c r="P166" s="52"/>
    </row>
    <row r="167" spans="1:16" x14ac:dyDescent="0.25">
      <c r="A167" s="132"/>
      <c r="B167" s="175"/>
      <c r="C167" s="177"/>
      <c r="D167" s="53" t="s">
        <v>7</v>
      </c>
      <c r="E167" s="54">
        <v>689.6</v>
      </c>
      <c r="F167" s="54">
        <v>689.6</v>
      </c>
      <c r="G167" s="54">
        <f t="shared" si="16"/>
        <v>0</v>
      </c>
      <c r="H167" s="54">
        <v>689.6</v>
      </c>
      <c r="I167" s="54">
        <v>689.6</v>
      </c>
      <c r="J167" s="54">
        <f t="shared" si="17"/>
        <v>0</v>
      </c>
      <c r="K167" s="52">
        <v>689.6</v>
      </c>
      <c r="L167" s="52">
        <v>689.6</v>
      </c>
      <c r="M167" s="52">
        <v>0</v>
      </c>
      <c r="N167" s="52">
        <v>689.6</v>
      </c>
      <c r="O167" s="52">
        <v>689.6</v>
      </c>
      <c r="P167" s="52">
        <v>0</v>
      </c>
    </row>
    <row r="168" spans="1:16" x14ac:dyDescent="0.25">
      <c r="A168" s="132"/>
      <c r="B168" s="175"/>
      <c r="C168" s="177"/>
      <c r="D168" s="53" t="s">
        <v>8</v>
      </c>
      <c r="E168" s="54">
        <v>689.6</v>
      </c>
      <c r="F168" s="54">
        <v>689.6</v>
      </c>
      <c r="G168" s="54">
        <f t="shared" si="16"/>
        <v>0</v>
      </c>
      <c r="H168" s="54">
        <v>689.6</v>
      </c>
      <c r="I168" s="54">
        <v>689.6</v>
      </c>
      <c r="J168" s="54">
        <f t="shared" si="17"/>
        <v>0</v>
      </c>
      <c r="K168" s="52">
        <v>689.6</v>
      </c>
      <c r="L168" s="52">
        <v>689.6</v>
      </c>
      <c r="M168" s="52">
        <v>0</v>
      </c>
      <c r="N168" s="52">
        <v>689.6</v>
      </c>
      <c r="O168" s="52">
        <v>689.6</v>
      </c>
      <c r="P168" s="52">
        <v>0</v>
      </c>
    </row>
    <row r="169" spans="1:16" ht="15" customHeight="1" x14ac:dyDescent="0.25">
      <c r="A169" s="132"/>
      <c r="B169" s="175"/>
      <c r="C169" s="177" t="s">
        <v>155</v>
      </c>
      <c r="D169" s="53" t="s">
        <v>4</v>
      </c>
      <c r="E169" s="54"/>
      <c r="F169" s="54"/>
      <c r="G169" s="54"/>
      <c r="H169" s="54"/>
      <c r="I169" s="54"/>
      <c r="J169" s="54"/>
      <c r="K169" s="52"/>
      <c r="L169" s="52"/>
      <c r="M169" s="52"/>
      <c r="N169" s="52"/>
      <c r="O169" s="52"/>
      <c r="P169" s="52"/>
    </row>
    <row r="170" spans="1:16" x14ac:dyDescent="0.25">
      <c r="A170" s="132"/>
      <c r="B170" s="175"/>
      <c r="C170" s="177"/>
      <c r="D170" s="53" t="s">
        <v>5</v>
      </c>
      <c r="E170" s="54"/>
      <c r="F170" s="54"/>
      <c r="G170" s="54"/>
      <c r="H170" s="54"/>
      <c r="I170" s="54"/>
      <c r="J170" s="54"/>
      <c r="K170" s="52"/>
      <c r="L170" s="52"/>
      <c r="M170" s="52"/>
      <c r="N170" s="52"/>
      <c r="O170" s="52"/>
      <c r="P170" s="52"/>
    </row>
    <row r="171" spans="1:16" x14ac:dyDescent="0.25">
      <c r="A171" s="132"/>
      <c r="B171" s="175"/>
      <c r="C171" s="177"/>
      <c r="D171" s="53" t="s">
        <v>6</v>
      </c>
      <c r="E171" s="54"/>
      <c r="F171" s="54"/>
      <c r="G171" s="54"/>
      <c r="H171" s="54"/>
      <c r="I171" s="54"/>
      <c r="J171" s="54"/>
      <c r="K171" s="52"/>
      <c r="L171" s="52"/>
      <c r="M171" s="52"/>
      <c r="N171" s="52"/>
      <c r="O171" s="52"/>
      <c r="P171" s="52"/>
    </row>
    <row r="172" spans="1:16" x14ac:dyDescent="0.25">
      <c r="A172" s="132"/>
      <c r="B172" s="175"/>
      <c r="C172" s="177"/>
      <c r="D172" s="53" t="s">
        <v>7</v>
      </c>
      <c r="E172" s="54">
        <v>801.4</v>
      </c>
      <c r="F172" s="54">
        <v>801.4</v>
      </c>
      <c r="G172" s="54">
        <f t="shared" si="16"/>
        <v>0</v>
      </c>
      <c r="H172" s="54">
        <v>801.4</v>
      </c>
      <c r="I172" s="54">
        <v>801.4</v>
      </c>
      <c r="J172" s="54">
        <f t="shared" si="17"/>
        <v>0</v>
      </c>
      <c r="K172" s="52">
        <v>801.4</v>
      </c>
      <c r="L172" s="52">
        <v>801.4</v>
      </c>
      <c r="M172" s="52">
        <v>0</v>
      </c>
      <c r="N172" s="52">
        <v>801.4</v>
      </c>
      <c r="O172" s="52">
        <v>801.4</v>
      </c>
      <c r="P172" s="52">
        <v>0</v>
      </c>
    </row>
    <row r="173" spans="1:16" x14ac:dyDescent="0.25">
      <c r="A173" s="132"/>
      <c r="B173" s="175"/>
      <c r="C173" s="177"/>
      <c r="D173" s="53" t="s">
        <v>8</v>
      </c>
      <c r="E173" s="54">
        <v>801.4</v>
      </c>
      <c r="F173" s="54">
        <v>801.4</v>
      </c>
      <c r="G173" s="54">
        <f t="shared" si="16"/>
        <v>0</v>
      </c>
      <c r="H173" s="54">
        <v>801.4</v>
      </c>
      <c r="I173" s="54">
        <v>801.4</v>
      </c>
      <c r="J173" s="54">
        <f t="shared" si="17"/>
        <v>0</v>
      </c>
      <c r="K173" s="52">
        <v>801.4</v>
      </c>
      <c r="L173" s="52">
        <v>801.4</v>
      </c>
      <c r="M173" s="52">
        <v>0</v>
      </c>
      <c r="N173" s="52">
        <v>801.4</v>
      </c>
      <c r="O173" s="52">
        <v>801.4</v>
      </c>
      <c r="P173" s="52">
        <v>0</v>
      </c>
    </row>
    <row r="174" spans="1:16" ht="15" customHeight="1" x14ac:dyDescent="0.25">
      <c r="A174" s="132"/>
      <c r="B174" s="175"/>
      <c r="C174" s="177" t="s">
        <v>156</v>
      </c>
      <c r="D174" s="53" t="s">
        <v>4</v>
      </c>
      <c r="E174" s="54"/>
      <c r="F174" s="54"/>
      <c r="G174" s="54"/>
      <c r="H174" s="54"/>
      <c r="I174" s="54"/>
      <c r="J174" s="54"/>
      <c r="K174" s="52"/>
      <c r="L174" s="52"/>
      <c r="M174" s="52"/>
      <c r="N174" s="52"/>
      <c r="O174" s="52"/>
      <c r="P174" s="52"/>
    </row>
    <row r="175" spans="1:16" x14ac:dyDescent="0.25">
      <c r="A175" s="132"/>
      <c r="B175" s="175"/>
      <c r="C175" s="177"/>
      <c r="D175" s="53" t="s">
        <v>5</v>
      </c>
      <c r="E175" s="54"/>
      <c r="F175" s="54"/>
      <c r="G175" s="54"/>
      <c r="H175" s="54"/>
      <c r="I175" s="54"/>
      <c r="J175" s="54"/>
      <c r="K175" s="52"/>
      <c r="L175" s="52"/>
      <c r="M175" s="52"/>
      <c r="N175" s="52"/>
      <c r="O175" s="52"/>
      <c r="P175" s="52"/>
    </row>
    <row r="176" spans="1:16" x14ac:dyDescent="0.25">
      <c r="A176" s="132"/>
      <c r="B176" s="175"/>
      <c r="C176" s="177"/>
      <c r="D176" s="53" t="s">
        <v>6</v>
      </c>
      <c r="E176" s="54"/>
      <c r="F176" s="54"/>
      <c r="G176" s="54"/>
      <c r="H176" s="54"/>
      <c r="I176" s="54"/>
      <c r="J176" s="54"/>
      <c r="K176" s="52"/>
      <c r="L176" s="52"/>
      <c r="M176" s="52"/>
      <c r="N176" s="52"/>
      <c r="O176" s="52"/>
      <c r="P176" s="52"/>
    </row>
    <row r="177" spans="1:16" x14ac:dyDescent="0.25">
      <c r="A177" s="132"/>
      <c r="B177" s="175"/>
      <c r="C177" s="177"/>
      <c r="D177" s="53" t="s">
        <v>7</v>
      </c>
      <c r="E177" s="54">
        <v>913</v>
      </c>
      <c r="F177" s="54">
        <v>913</v>
      </c>
      <c r="G177" s="54">
        <f t="shared" si="16"/>
        <v>0</v>
      </c>
      <c r="H177" s="54">
        <v>913</v>
      </c>
      <c r="I177" s="54">
        <v>913</v>
      </c>
      <c r="J177" s="54">
        <f t="shared" si="17"/>
        <v>0</v>
      </c>
      <c r="K177" s="52">
        <v>913</v>
      </c>
      <c r="L177" s="52">
        <v>913</v>
      </c>
      <c r="M177" s="52">
        <v>0</v>
      </c>
      <c r="N177" s="52">
        <v>913</v>
      </c>
      <c r="O177" s="52">
        <v>913</v>
      </c>
      <c r="P177" s="52">
        <v>0</v>
      </c>
    </row>
    <row r="178" spans="1:16" x14ac:dyDescent="0.25">
      <c r="A178" s="132"/>
      <c r="B178" s="176"/>
      <c r="C178" s="177"/>
      <c r="D178" s="53" t="s">
        <v>8</v>
      </c>
      <c r="E178" s="54">
        <v>913</v>
      </c>
      <c r="F178" s="54">
        <v>913</v>
      </c>
      <c r="G178" s="54">
        <f t="shared" si="16"/>
        <v>0</v>
      </c>
      <c r="H178" s="54">
        <v>913</v>
      </c>
      <c r="I178" s="54">
        <v>913</v>
      </c>
      <c r="J178" s="54">
        <f t="shared" si="17"/>
        <v>0</v>
      </c>
      <c r="K178" s="52">
        <v>913</v>
      </c>
      <c r="L178" s="52">
        <v>913</v>
      </c>
      <c r="M178" s="52">
        <v>0</v>
      </c>
      <c r="N178" s="52">
        <v>913</v>
      </c>
      <c r="O178" s="52">
        <v>913</v>
      </c>
      <c r="P178" s="52">
        <v>0</v>
      </c>
    </row>
    <row r="179" spans="1:16" ht="15" customHeight="1" x14ac:dyDescent="0.25">
      <c r="A179" s="132"/>
      <c r="B179" s="171" t="s">
        <v>53</v>
      </c>
      <c r="C179" s="125" t="s">
        <v>157</v>
      </c>
      <c r="D179" s="55" t="s">
        <v>4</v>
      </c>
      <c r="E179" s="25"/>
      <c r="F179" s="25"/>
      <c r="G179" s="25"/>
      <c r="H179" s="25"/>
      <c r="I179" s="25"/>
      <c r="J179" s="25"/>
      <c r="K179" s="52"/>
      <c r="L179" s="52"/>
      <c r="M179" s="52"/>
      <c r="N179" s="52"/>
      <c r="O179" s="52"/>
      <c r="P179" s="52"/>
    </row>
    <row r="180" spans="1:16" x14ac:dyDescent="0.25">
      <c r="A180" s="132"/>
      <c r="B180" s="172"/>
      <c r="C180" s="125"/>
      <c r="D180" s="55" t="s">
        <v>5</v>
      </c>
      <c r="E180" s="25"/>
      <c r="F180" s="25"/>
      <c r="G180" s="25"/>
      <c r="H180" s="25"/>
      <c r="I180" s="25"/>
      <c r="J180" s="25"/>
      <c r="K180" s="52"/>
      <c r="L180" s="52"/>
      <c r="M180" s="52"/>
      <c r="N180" s="52"/>
      <c r="O180" s="52"/>
      <c r="P180" s="52"/>
    </row>
    <row r="181" spans="1:16" x14ac:dyDescent="0.25">
      <c r="A181" s="132"/>
      <c r="B181" s="172"/>
      <c r="C181" s="125"/>
      <c r="D181" s="55" t="s">
        <v>6</v>
      </c>
      <c r="E181" s="25">
        <v>1900</v>
      </c>
      <c r="F181" s="25">
        <v>1900</v>
      </c>
      <c r="G181" s="25">
        <f t="shared" si="16"/>
        <v>0</v>
      </c>
      <c r="H181" s="25">
        <v>1900</v>
      </c>
      <c r="I181" s="25">
        <v>1900</v>
      </c>
      <c r="J181" s="25">
        <f t="shared" si="17"/>
        <v>0</v>
      </c>
      <c r="K181" s="52">
        <v>1900</v>
      </c>
      <c r="L181" s="52">
        <v>1900</v>
      </c>
      <c r="M181" s="52">
        <v>0</v>
      </c>
      <c r="N181" s="52">
        <v>1900</v>
      </c>
      <c r="O181" s="52">
        <v>1900</v>
      </c>
      <c r="P181" s="52">
        <v>0</v>
      </c>
    </row>
    <row r="182" spans="1:16" x14ac:dyDescent="0.25">
      <c r="A182" s="132"/>
      <c r="B182" s="172"/>
      <c r="C182" s="125"/>
      <c r="D182" s="55" t="s">
        <v>7</v>
      </c>
      <c r="E182" s="25"/>
      <c r="F182" s="25"/>
      <c r="G182" s="25"/>
      <c r="H182" s="25"/>
      <c r="I182" s="25"/>
      <c r="J182" s="25"/>
      <c r="K182" s="52"/>
      <c r="L182" s="52"/>
      <c r="M182" s="52"/>
      <c r="N182" s="52"/>
      <c r="O182" s="52"/>
      <c r="P182" s="52"/>
    </row>
    <row r="183" spans="1:16" x14ac:dyDescent="0.25">
      <c r="A183" s="132"/>
      <c r="B183" s="172"/>
      <c r="C183" s="125"/>
      <c r="D183" s="55" t="s">
        <v>8</v>
      </c>
      <c r="E183" s="25">
        <v>1900</v>
      </c>
      <c r="F183" s="25">
        <v>1900</v>
      </c>
      <c r="G183" s="25">
        <f t="shared" si="16"/>
        <v>0</v>
      </c>
      <c r="H183" s="25">
        <v>1900</v>
      </c>
      <c r="I183" s="25">
        <v>1900</v>
      </c>
      <c r="J183" s="25">
        <f t="shared" si="17"/>
        <v>0</v>
      </c>
      <c r="K183" s="52">
        <v>1900</v>
      </c>
      <c r="L183" s="52">
        <v>1900</v>
      </c>
      <c r="M183" s="52">
        <v>0</v>
      </c>
      <c r="N183" s="52">
        <v>1900</v>
      </c>
      <c r="O183" s="52">
        <v>1900</v>
      </c>
      <c r="P183" s="52">
        <v>0</v>
      </c>
    </row>
    <row r="184" spans="1:16" x14ac:dyDescent="0.25">
      <c r="A184" s="132"/>
      <c r="B184" s="172"/>
      <c r="C184" s="125" t="s">
        <v>158</v>
      </c>
      <c r="D184" s="55" t="s">
        <v>4</v>
      </c>
      <c r="E184" s="25"/>
      <c r="F184" s="25"/>
      <c r="G184" s="25"/>
      <c r="H184" s="25"/>
      <c r="I184" s="25"/>
      <c r="J184" s="25"/>
      <c r="K184" s="52"/>
      <c r="L184" s="52"/>
      <c r="M184" s="52"/>
      <c r="N184" s="52"/>
      <c r="O184" s="52"/>
      <c r="P184" s="52"/>
    </row>
    <row r="185" spans="1:16" x14ac:dyDescent="0.25">
      <c r="A185" s="132"/>
      <c r="B185" s="172"/>
      <c r="C185" s="125"/>
      <c r="D185" s="55" t="s">
        <v>5</v>
      </c>
      <c r="E185" s="25"/>
      <c r="F185" s="25"/>
      <c r="G185" s="25"/>
      <c r="H185" s="25"/>
      <c r="I185" s="25"/>
      <c r="J185" s="25"/>
      <c r="K185" s="52"/>
      <c r="L185" s="52"/>
      <c r="M185" s="52"/>
      <c r="N185" s="52"/>
      <c r="O185" s="52"/>
      <c r="P185" s="52"/>
    </row>
    <row r="186" spans="1:16" x14ac:dyDescent="0.25">
      <c r="A186" s="132"/>
      <c r="B186" s="172"/>
      <c r="C186" s="125"/>
      <c r="D186" s="55" t="s">
        <v>6</v>
      </c>
      <c r="E186" s="25">
        <v>2668</v>
      </c>
      <c r="F186" s="25">
        <v>2668</v>
      </c>
      <c r="G186" s="25">
        <f t="shared" si="16"/>
        <v>0</v>
      </c>
      <c r="H186" s="25">
        <v>2668</v>
      </c>
      <c r="I186" s="25">
        <v>2668</v>
      </c>
      <c r="J186" s="25">
        <f t="shared" si="17"/>
        <v>0</v>
      </c>
      <c r="K186" s="52">
        <v>2668</v>
      </c>
      <c r="L186" s="52">
        <v>2668</v>
      </c>
      <c r="M186" s="52">
        <v>0</v>
      </c>
      <c r="N186" s="52">
        <v>2668</v>
      </c>
      <c r="O186" s="52">
        <v>2668</v>
      </c>
      <c r="P186" s="52">
        <v>0</v>
      </c>
    </row>
    <row r="187" spans="1:16" x14ac:dyDescent="0.25">
      <c r="A187" s="132"/>
      <c r="B187" s="172"/>
      <c r="C187" s="125"/>
      <c r="D187" s="55" t="s">
        <v>7</v>
      </c>
      <c r="E187" s="25"/>
      <c r="F187" s="25"/>
      <c r="G187" s="25"/>
      <c r="H187" s="25"/>
      <c r="I187" s="25"/>
      <c r="J187" s="25"/>
      <c r="K187" s="52"/>
      <c r="L187" s="52"/>
      <c r="M187" s="52"/>
      <c r="N187" s="52"/>
      <c r="O187" s="52"/>
      <c r="P187" s="52"/>
    </row>
    <row r="188" spans="1:16" x14ac:dyDescent="0.25">
      <c r="A188" s="132"/>
      <c r="B188" s="172"/>
      <c r="C188" s="125"/>
      <c r="D188" s="55" t="s">
        <v>8</v>
      </c>
      <c r="E188" s="25">
        <f>SUM(E184:E187)</f>
        <v>2668</v>
      </c>
      <c r="F188" s="25">
        <f>SUM(F184:F187)</f>
        <v>2668</v>
      </c>
      <c r="G188" s="25">
        <f t="shared" si="16"/>
        <v>0</v>
      </c>
      <c r="H188" s="25">
        <f>SUM(H184:H187)</f>
        <v>2668</v>
      </c>
      <c r="I188" s="25">
        <f>SUM(I184:I187)</f>
        <v>2668</v>
      </c>
      <c r="J188" s="25">
        <f t="shared" si="17"/>
        <v>0</v>
      </c>
      <c r="K188" s="52">
        <v>2668</v>
      </c>
      <c r="L188" s="52">
        <v>2668</v>
      </c>
      <c r="M188" s="52">
        <v>0</v>
      </c>
      <c r="N188" s="52">
        <v>2668</v>
      </c>
      <c r="O188" s="52">
        <v>2668</v>
      </c>
      <c r="P188" s="52">
        <v>0</v>
      </c>
    </row>
    <row r="189" spans="1:16" x14ac:dyDescent="0.25">
      <c r="A189" s="132"/>
      <c r="B189" s="172"/>
      <c r="C189" s="125" t="s">
        <v>159</v>
      </c>
      <c r="D189" s="55" t="s">
        <v>4</v>
      </c>
      <c r="E189" s="25"/>
      <c r="F189" s="25"/>
      <c r="G189" s="25"/>
      <c r="H189" s="25"/>
      <c r="I189" s="25"/>
      <c r="J189" s="25"/>
      <c r="K189" s="52"/>
      <c r="L189" s="52"/>
      <c r="M189" s="52"/>
      <c r="N189" s="52"/>
      <c r="O189" s="52"/>
      <c r="P189" s="52"/>
    </row>
    <row r="190" spans="1:16" x14ac:dyDescent="0.25">
      <c r="A190" s="132"/>
      <c r="B190" s="172"/>
      <c r="C190" s="125"/>
      <c r="D190" s="55" t="s">
        <v>5</v>
      </c>
      <c r="E190" s="25"/>
      <c r="F190" s="25"/>
      <c r="G190" s="25"/>
      <c r="H190" s="25"/>
      <c r="I190" s="25"/>
      <c r="J190" s="25"/>
      <c r="K190" s="52"/>
      <c r="L190" s="52"/>
      <c r="M190" s="52"/>
      <c r="N190" s="52"/>
      <c r="O190" s="52"/>
      <c r="P190" s="52"/>
    </row>
    <row r="191" spans="1:16" x14ac:dyDescent="0.25">
      <c r="A191" s="132"/>
      <c r="B191" s="172"/>
      <c r="C191" s="125"/>
      <c r="D191" s="55" t="s">
        <v>6</v>
      </c>
      <c r="E191" s="25"/>
      <c r="F191" s="25"/>
      <c r="G191" s="25"/>
      <c r="H191" s="25"/>
      <c r="I191" s="25"/>
      <c r="J191" s="25"/>
      <c r="K191" s="52"/>
      <c r="L191" s="52"/>
      <c r="M191" s="52"/>
      <c r="N191" s="52"/>
      <c r="O191" s="52"/>
      <c r="P191" s="52"/>
    </row>
    <row r="192" spans="1:16" x14ac:dyDescent="0.25">
      <c r="A192" s="132"/>
      <c r="B192" s="172"/>
      <c r="C192" s="125"/>
      <c r="D192" s="55" t="s">
        <v>7</v>
      </c>
      <c r="E192" s="25">
        <v>1140</v>
      </c>
      <c r="F192" s="25">
        <v>1140</v>
      </c>
      <c r="G192" s="25">
        <f t="shared" si="16"/>
        <v>0</v>
      </c>
      <c r="H192" s="25">
        <v>1140</v>
      </c>
      <c r="I192" s="25">
        <v>1140</v>
      </c>
      <c r="J192" s="25">
        <f t="shared" si="17"/>
        <v>0</v>
      </c>
      <c r="K192" s="52">
        <v>1140</v>
      </c>
      <c r="L192" s="52">
        <v>1140</v>
      </c>
      <c r="M192" s="52">
        <v>0</v>
      </c>
      <c r="N192" s="52">
        <v>1140</v>
      </c>
      <c r="O192" s="52">
        <v>1140</v>
      </c>
      <c r="P192" s="52">
        <v>0</v>
      </c>
    </row>
    <row r="193" spans="1:16" x14ac:dyDescent="0.25">
      <c r="A193" s="132"/>
      <c r="B193" s="172"/>
      <c r="C193" s="125"/>
      <c r="D193" s="55" t="s">
        <v>8</v>
      </c>
      <c r="E193" s="25">
        <f>SUM(E189:E192)</f>
        <v>1140</v>
      </c>
      <c r="F193" s="25">
        <f>SUM(F189:F192)</f>
        <v>1140</v>
      </c>
      <c r="G193" s="25">
        <f t="shared" si="16"/>
        <v>0</v>
      </c>
      <c r="H193" s="25">
        <f>SUM(H189:H192)</f>
        <v>1140</v>
      </c>
      <c r="I193" s="25">
        <f>SUM(I189:I192)</f>
        <v>1140</v>
      </c>
      <c r="J193" s="25">
        <f t="shared" si="17"/>
        <v>0</v>
      </c>
      <c r="K193" s="52">
        <v>1140</v>
      </c>
      <c r="L193" s="52">
        <v>1140</v>
      </c>
      <c r="M193" s="52">
        <v>0</v>
      </c>
      <c r="N193" s="52">
        <v>1140</v>
      </c>
      <c r="O193" s="52">
        <v>1140</v>
      </c>
      <c r="P193" s="52">
        <v>0</v>
      </c>
    </row>
    <row r="194" spans="1:16" x14ac:dyDescent="0.25">
      <c r="A194" s="132"/>
      <c r="B194" s="172"/>
      <c r="C194" s="125" t="s">
        <v>160</v>
      </c>
      <c r="D194" s="55" t="s">
        <v>4</v>
      </c>
      <c r="E194" s="25"/>
      <c r="F194" s="25"/>
      <c r="G194" s="25"/>
      <c r="H194" s="25"/>
      <c r="I194" s="25"/>
      <c r="J194" s="25"/>
      <c r="K194" s="52"/>
      <c r="L194" s="52"/>
      <c r="M194" s="52"/>
      <c r="N194" s="52"/>
      <c r="O194" s="52"/>
      <c r="P194" s="52"/>
    </row>
    <row r="195" spans="1:16" x14ac:dyDescent="0.25">
      <c r="A195" s="132"/>
      <c r="B195" s="172"/>
      <c r="C195" s="125"/>
      <c r="D195" s="55" t="s">
        <v>5</v>
      </c>
      <c r="E195" s="25"/>
      <c r="F195" s="25"/>
      <c r="G195" s="25"/>
      <c r="H195" s="25"/>
      <c r="I195" s="25"/>
      <c r="J195" s="25"/>
      <c r="K195" s="52"/>
      <c r="L195" s="52"/>
      <c r="M195" s="52"/>
      <c r="N195" s="52"/>
      <c r="O195" s="52"/>
      <c r="P195" s="52"/>
    </row>
    <row r="196" spans="1:16" x14ac:dyDescent="0.25">
      <c r="A196" s="132"/>
      <c r="B196" s="172"/>
      <c r="C196" s="125"/>
      <c r="D196" s="55" t="s">
        <v>6</v>
      </c>
      <c r="E196" s="25">
        <v>1057.2</v>
      </c>
      <c r="F196" s="25">
        <v>1057.2</v>
      </c>
      <c r="G196" s="25">
        <f t="shared" si="16"/>
        <v>0</v>
      </c>
      <c r="H196" s="25">
        <v>1057.2</v>
      </c>
      <c r="I196" s="25">
        <v>1057.2</v>
      </c>
      <c r="J196" s="25">
        <f t="shared" si="17"/>
        <v>0</v>
      </c>
      <c r="K196" s="52">
        <v>1057.2</v>
      </c>
      <c r="L196" s="52">
        <v>1057.2</v>
      </c>
      <c r="M196" s="52">
        <v>0</v>
      </c>
      <c r="N196" s="52">
        <v>1057.2</v>
      </c>
      <c r="O196" s="52">
        <v>1057.2</v>
      </c>
      <c r="P196" s="52">
        <v>0</v>
      </c>
    </row>
    <row r="197" spans="1:16" x14ac:dyDescent="0.25">
      <c r="A197" s="132"/>
      <c r="B197" s="172"/>
      <c r="C197" s="125"/>
      <c r="D197" s="55" t="s">
        <v>7</v>
      </c>
      <c r="E197" s="25"/>
      <c r="F197" s="25"/>
      <c r="G197" s="25"/>
      <c r="H197" s="25"/>
      <c r="I197" s="25"/>
      <c r="J197" s="25"/>
      <c r="K197" s="52"/>
      <c r="L197" s="52"/>
      <c r="M197" s="52"/>
      <c r="N197" s="52"/>
      <c r="O197" s="52"/>
      <c r="P197" s="52"/>
    </row>
    <row r="198" spans="1:16" x14ac:dyDescent="0.25">
      <c r="A198" s="132"/>
      <c r="B198" s="172"/>
      <c r="C198" s="125"/>
      <c r="D198" s="55" t="s">
        <v>8</v>
      </c>
      <c r="E198" s="25">
        <f>SUM(E194:E197)</f>
        <v>1057.2</v>
      </c>
      <c r="F198" s="25">
        <f>SUM(F194:F197)</f>
        <v>1057.2</v>
      </c>
      <c r="G198" s="25">
        <f t="shared" si="16"/>
        <v>0</v>
      </c>
      <c r="H198" s="25">
        <f>SUM(H194:H197)</f>
        <v>1057.2</v>
      </c>
      <c r="I198" s="25">
        <f>SUM(I194:I197)</f>
        <v>1057.2</v>
      </c>
      <c r="J198" s="25">
        <f t="shared" si="17"/>
        <v>0</v>
      </c>
      <c r="K198" s="52">
        <v>1057.2</v>
      </c>
      <c r="L198" s="52">
        <v>1057.2</v>
      </c>
      <c r="M198" s="52">
        <v>0</v>
      </c>
      <c r="N198" s="52">
        <v>1057.2</v>
      </c>
      <c r="O198" s="52">
        <v>1057.2</v>
      </c>
      <c r="P198" s="52">
        <v>0</v>
      </c>
    </row>
    <row r="199" spans="1:16" ht="15" customHeight="1" x14ac:dyDescent="0.25">
      <c r="A199" s="132"/>
      <c r="B199" s="172"/>
      <c r="C199" s="125" t="s">
        <v>161</v>
      </c>
      <c r="D199" s="55" t="s">
        <v>4</v>
      </c>
      <c r="E199" s="25"/>
      <c r="F199" s="25"/>
      <c r="G199" s="25"/>
      <c r="H199" s="25"/>
      <c r="I199" s="25"/>
      <c r="J199" s="25"/>
      <c r="K199" s="52"/>
      <c r="L199" s="52"/>
      <c r="M199" s="52"/>
      <c r="N199" s="52"/>
      <c r="O199" s="52"/>
      <c r="P199" s="52"/>
    </row>
    <row r="200" spans="1:16" x14ac:dyDescent="0.25">
      <c r="A200" s="132"/>
      <c r="B200" s="172"/>
      <c r="C200" s="125"/>
      <c r="D200" s="55" t="s">
        <v>5</v>
      </c>
      <c r="E200" s="25"/>
      <c r="F200" s="25"/>
      <c r="G200" s="25"/>
      <c r="H200" s="25"/>
      <c r="I200" s="25"/>
      <c r="J200" s="25"/>
      <c r="K200" s="52"/>
      <c r="L200" s="52"/>
      <c r="M200" s="52"/>
      <c r="N200" s="52"/>
      <c r="O200" s="52"/>
      <c r="P200" s="52"/>
    </row>
    <row r="201" spans="1:16" x14ac:dyDescent="0.25">
      <c r="A201" s="132"/>
      <c r="B201" s="172"/>
      <c r="C201" s="125"/>
      <c r="D201" s="55" t="s">
        <v>6</v>
      </c>
      <c r="E201" s="25"/>
      <c r="F201" s="25"/>
      <c r="G201" s="25"/>
      <c r="H201" s="25"/>
      <c r="I201" s="25"/>
      <c r="J201" s="25"/>
      <c r="K201" s="52"/>
      <c r="L201" s="52"/>
      <c r="M201" s="52"/>
      <c r="N201" s="52"/>
      <c r="O201" s="52"/>
      <c r="P201" s="52"/>
    </row>
    <row r="202" spans="1:16" x14ac:dyDescent="0.25">
      <c r="A202" s="132"/>
      <c r="B202" s="172"/>
      <c r="C202" s="125"/>
      <c r="D202" s="55" t="s">
        <v>7</v>
      </c>
      <c r="E202" s="25">
        <v>1629</v>
      </c>
      <c r="F202" s="25">
        <v>1629</v>
      </c>
      <c r="G202" s="25">
        <f t="shared" si="16"/>
        <v>0</v>
      </c>
      <c r="H202" s="25">
        <v>1629</v>
      </c>
      <c r="I202" s="25">
        <v>1629</v>
      </c>
      <c r="J202" s="25">
        <f t="shared" si="17"/>
        <v>0</v>
      </c>
      <c r="K202" s="52">
        <v>1629</v>
      </c>
      <c r="L202" s="52">
        <v>1629</v>
      </c>
      <c r="M202" s="52">
        <v>0</v>
      </c>
      <c r="N202" s="52">
        <v>1629</v>
      </c>
      <c r="O202" s="52">
        <v>1629</v>
      </c>
      <c r="P202" s="52">
        <v>0</v>
      </c>
    </row>
    <row r="203" spans="1:16" x14ac:dyDescent="0.25">
      <c r="A203" s="132"/>
      <c r="B203" s="172"/>
      <c r="C203" s="125"/>
      <c r="D203" s="55" t="s">
        <v>8</v>
      </c>
      <c r="E203" s="25">
        <f>SUM(E199:E202)</f>
        <v>1629</v>
      </c>
      <c r="F203" s="25">
        <f>SUM(F199:F202)</f>
        <v>1629</v>
      </c>
      <c r="G203" s="25">
        <f t="shared" si="16"/>
        <v>0</v>
      </c>
      <c r="H203" s="25">
        <f>SUM(H199:H202)</f>
        <v>1629</v>
      </c>
      <c r="I203" s="25">
        <f>SUM(I199:I202)</f>
        <v>1629</v>
      </c>
      <c r="J203" s="25">
        <f t="shared" si="17"/>
        <v>0</v>
      </c>
      <c r="K203" s="52">
        <v>1629</v>
      </c>
      <c r="L203" s="52">
        <v>1629</v>
      </c>
      <c r="M203" s="52">
        <v>0</v>
      </c>
      <c r="N203" s="52">
        <v>1629</v>
      </c>
      <c r="O203" s="52">
        <v>1629</v>
      </c>
      <c r="P203" s="52">
        <v>0</v>
      </c>
    </row>
    <row r="204" spans="1:16" ht="15" customHeight="1" x14ac:dyDescent="0.25">
      <c r="A204" s="132"/>
      <c r="B204" s="172"/>
      <c r="C204" s="125" t="s">
        <v>162</v>
      </c>
      <c r="D204" s="55" t="s">
        <v>4</v>
      </c>
      <c r="E204" s="25"/>
      <c r="F204" s="25"/>
      <c r="G204" s="25"/>
      <c r="H204" s="25"/>
      <c r="I204" s="25"/>
      <c r="J204" s="25"/>
      <c r="K204" s="52"/>
      <c r="L204" s="52"/>
      <c r="M204" s="52"/>
      <c r="N204" s="52"/>
      <c r="O204" s="52"/>
      <c r="P204" s="52"/>
    </row>
    <row r="205" spans="1:16" x14ac:dyDescent="0.25">
      <c r="A205" s="132"/>
      <c r="B205" s="172"/>
      <c r="C205" s="125"/>
      <c r="D205" s="55" t="s">
        <v>5</v>
      </c>
      <c r="E205" s="25"/>
      <c r="F205" s="25"/>
      <c r="G205" s="25"/>
      <c r="H205" s="25"/>
      <c r="I205" s="25"/>
      <c r="J205" s="25"/>
      <c r="K205" s="52"/>
      <c r="L205" s="52"/>
      <c r="M205" s="52"/>
      <c r="N205" s="52"/>
      <c r="O205" s="52"/>
      <c r="P205" s="52"/>
    </row>
    <row r="206" spans="1:16" x14ac:dyDescent="0.25">
      <c r="A206" s="132"/>
      <c r="B206" s="172"/>
      <c r="C206" s="125"/>
      <c r="D206" s="55" t="s">
        <v>6</v>
      </c>
      <c r="E206" s="25"/>
      <c r="F206" s="25"/>
      <c r="G206" s="25"/>
      <c r="H206" s="25"/>
      <c r="I206" s="25"/>
      <c r="J206" s="25"/>
      <c r="K206" s="52"/>
      <c r="L206" s="52"/>
      <c r="M206" s="52"/>
      <c r="N206" s="52"/>
      <c r="O206" s="52"/>
      <c r="P206" s="52"/>
    </row>
    <row r="207" spans="1:16" x14ac:dyDescent="0.25">
      <c r="A207" s="132"/>
      <c r="B207" s="172"/>
      <c r="C207" s="125"/>
      <c r="D207" s="55" t="s">
        <v>7</v>
      </c>
      <c r="E207" s="25">
        <v>2209</v>
      </c>
      <c r="F207" s="25">
        <v>2209</v>
      </c>
      <c r="G207" s="25">
        <f t="shared" si="16"/>
        <v>0</v>
      </c>
      <c r="H207" s="25">
        <v>2209</v>
      </c>
      <c r="I207" s="25">
        <v>2209</v>
      </c>
      <c r="J207" s="25">
        <f t="shared" si="17"/>
        <v>0</v>
      </c>
      <c r="K207" s="52">
        <v>2209</v>
      </c>
      <c r="L207" s="52">
        <v>2209</v>
      </c>
      <c r="M207" s="52">
        <v>0</v>
      </c>
      <c r="N207" s="52">
        <v>2209</v>
      </c>
      <c r="O207" s="52">
        <v>2209</v>
      </c>
      <c r="P207" s="52">
        <v>0</v>
      </c>
    </row>
    <row r="208" spans="1:16" x14ac:dyDescent="0.25">
      <c r="A208" s="132"/>
      <c r="B208" s="172"/>
      <c r="C208" s="125"/>
      <c r="D208" s="55" t="s">
        <v>8</v>
      </c>
      <c r="E208" s="25">
        <f>SUM(E204:E207)</f>
        <v>2209</v>
      </c>
      <c r="F208" s="25">
        <f>SUM(F204:F207)</f>
        <v>2209</v>
      </c>
      <c r="G208" s="25">
        <f t="shared" si="16"/>
        <v>0</v>
      </c>
      <c r="H208" s="25">
        <f>SUM(H204:H207)</f>
        <v>2209</v>
      </c>
      <c r="I208" s="25">
        <f>SUM(I204:I207)</f>
        <v>2209</v>
      </c>
      <c r="J208" s="25">
        <f t="shared" si="17"/>
        <v>0</v>
      </c>
      <c r="K208" s="52">
        <v>2209</v>
      </c>
      <c r="L208" s="52">
        <v>2209</v>
      </c>
      <c r="M208" s="52">
        <v>0</v>
      </c>
      <c r="N208" s="52">
        <v>2209</v>
      </c>
      <c r="O208" s="52">
        <v>2209</v>
      </c>
      <c r="P208" s="52">
        <v>0</v>
      </c>
    </row>
    <row r="209" spans="1:16" ht="15" customHeight="1" x14ac:dyDescent="0.25">
      <c r="A209" s="132"/>
      <c r="B209" s="172"/>
      <c r="C209" s="125" t="s">
        <v>163</v>
      </c>
      <c r="D209" s="55" t="s">
        <v>4</v>
      </c>
      <c r="E209" s="25"/>
      <c r="F209" s="25"/>
      <c r="G209" s="25"/>
      <c r="H209" s="25"/>
      <c r="I209" s="25"/>
      <c r="J209" s="25"/>
      <c r="K209" s="52"/>
      <c r="L209" s="52"/>
      <c r="M209" s="52"/>
      <c r="N209" s="52"/>
      <c r="O209" s="52"/>
      <c r="P209" s="52"/>
    </row>
    <row r="210" spans="1:16" x14ac:dyDescent="0.25">
      <c r="A210" s="132"/>
      <c r="B210" s="172"/>
      <c r="C210" s="125"/>
      <c r="D210" s="55" t="s">
        <v>5</v>
      </c>
      <c r="E210" s="25"/>
      <c r="F210" s="25"/>
      <c r="G210" s="25"/>
      <c r="H210" s="25"/>
      <c r="I210" s="25"/>
      <c r="J210" s="25"/>
      <c r="K210" s="52"/>
      <c r="L210" s="52"/>
      <c r="M210" s="52"/>
      <c r="N210" s="52"/>
      <c r="O210" s="52"/>
      <c r="P210" s="52"/>
    </row>
    <row r="211" spans="1:16" x14ac:dyDescent="0.25">
      <c r="A211" s="132"/>
      <c r="B211" s="172"/>
      <c r="C211" s="125"/>
      <c r="D211" s="55" t="s">
        <v>6</v>
      </c>
      <c r="E211" s="25">
        <v>1400</v>
      </c>
      <c r="F211" s="25">
        <v>1400</v>
      </c>
      <c r="G211" s="25">
        <f t="shared" si="16"/>
        <v>0</v>
      </c>
      <c r="H211" s="25">
        <v>1400</v>
      </c>
      <c r="I211" s="25">
        <v>1400</v>
      </c>
      <c r="J211" s="25">
        <f t="shared" si="17"/>
        <v>0</v>
      </c>
      <c r="K211" s="52">
        <v>1400</v>
      </c>
      <c r="L211" s="52">
        <v>1400</v>
      </c>
      <c r="M211" s="52">
        <v>0</v>
      </c>
      <c r="N211" s="52">
        <v>1400</v>
      </c>
      <c r="O211" s="52">
        <v>1400</v>
      </c>
      <c r="P211" s="52">
        <v>0</v>
      </c>
    </row>
    <row r="212" spans="1:16" x14ac:dyDescent="0.25">
      <c r="A212" s="132"/>
      <c r="B212" s="172"/>
      <c r="C212" s="125"/>
      <c r="D212" s="55" t="s">
        <v>7</v>
      </c>
      <c r="E212" s="25"/>
      <c r="F212" s="25"/>
      <c r="G212" s="25"/>
      <c r="H212" s="25"/>
      <c r="I212" s="25"/>
      <c r="J212" s="25"/>
      <c r="K212" s="52"/>
      <c r="L212" s="52"/>
      <c r="M212" s="52"/>
      <c r="N212" s="52"/>
      <c r="O212" s="52"/>
      <c r="P212" s="52"/>
    </row>
    <row r="213" spans="1:16" x14ac:dyDescent="0.25">
      <c r="A213" s="132"/>
      <c r="B213" s="172"/>
      <c r="C213" s="125"/>
      <c r="D213" s="55" t="s">
        <v>8</v>
      </c>
      <c r="E213" s="25">
        <f>SUM(E209:E212)</f>
        <v>1400</v>
      </c>
      <c r="F213" s="25">
        <f>SUM(F209:F212)</f>
        <v>1400</v>
      </c>
      <c r="G213" s="25">
        <f t="shared" si="16"/>
        <v>0</v>
      </c>
      <c r="H213" s="25">
        <f>SUM(H209:H212)</f>
        <v>1400</v>
      </c>
      <c r="I213" s="25">
        <f>SUM(I209:I212)</f>
        <v>1400</v>
      </c>
      <c r="J213" s="25">
        <f t="shared" si="17"/>
        <v>0</v>
      </c>
      <c r="K213" s="52">
        <v>1400</v>
      </c>
      <c r="L213" s="52">
        <v>1400</v>
      </c>
      <c r="M213" s="52">
        <v>0</v>
      </c>
      <c r="N213" s="52">
        <v>1400</v>
      </c>
      <c r="O213" s="52">
        <v>1400</v>
      </c>
      <c r="P213" s="52">
        <v>0</v>
      </c>
    </row>
    <row r="214" spans="1:16" x14ac:dyDescent="0.25">
      <c r="A214" s="132"/>
      <c r="B214" s="172"/>
      <c r="C214" s="125" t="s">
        <v>164</v>
      </c>
      <c r="D214" s="55" t="s">
        <v>4</v>
      </c>
      <c r="E214" s="25"/>
      <c r="F214" s="25"/>
      <c r="G214" s="25"/>
      <c r="H214" s="25"/>
      <c r="I214" s="25"/>
      <c r="J214" s="25"/>
      <c r="K214" s="52"/>
      <c r="L214" s="52"/>
      <c r="M214" s="52"/>
      <c r="N214" s="52"/>
      <c r="O214" s="52"/>
      <c r="P214" s="52"/>
    </row>
    <row r="215" spans="1:16" x14ac:dyDescent="0.25">
      <c r="A215" s="132"/>
      <c r="B215" s="172"/>
      <c r="C215" s="125"/>
      <c r="D215" s="55" t="s">
        <v>5</v>
      </c>
      <c r="E215" s="25"/>
      <c r="F215" s="25"/>
      <c r="G215" s="25"/>
      <c r="H215" s="25"/>
      <c r="I215" s="25"/>
      <c r="J215" s="25"/>
      <c r="K215" s="52"/>
      <c r="L215" s="52"/>
      <c r="M215" s="52"/>
      <c r="N215" s="52"/>
      <c r="O215" s="52"/>
      <c r="P215" s="52"/>
    </row>
    <row r="216" spans="1:16" x14ac:dyDescent="0.25">
      <c r="A216" s="132"/>
      <c r="B216" s="172"/>
      <c r="C216" s="125"/>
      <c r="D216" s="55" t="s">
        <v>6</v>
      </c>
      <c r="E216" s="25"/>
      <c r="F216" s="25"/>
      <c r="G216" s="25"/>
      <c r="H216" s="25"/>
      <c r="I216" s="25"/>
      <c r="J216" s="25"/>
      <c r="K216" s="52"/>
      <c r="L216" s="52"/>
      <c r="M216" s="52"/>
      <c r="N216" s="52"/>
      <c r="O216" s="52"/>
      <c r="P216" s="52"/>
    </row>
    <row r="217" spans="1:16" x14ac:dyDescent="0.25">
      <c r="A217" s="132"/>
      <c r="B217" s="172"/>
      <c r="C217" s="125"/>
      <c r="D217" s="55" t="s">
        <v>7</v>
      </c>
      <c r="E217" s="25">
        <v>857.5</v>
      </c>
      <c r="F217" s="25">
        <v>857.5</v>
      </c>
      <c r="G217" s="25">
        <f t="shared" si="16"/>
        <v>0</v>
      </c>
      <c r="H217" s="25">
        <v>857.5</v>
      </c>
      <c r="I217" s="25">
        <v>857.5</v>
      </c>
      <c r="J217" s="25">
        <f t="shared" si="17"/>
        <v>0</v>
      </c>
      <c r="K217" s="52">
        <v>857.5</v>
      </c>
      <c r="L217" s="52">
        <v>857.5</v>
      </c>
      <c r="M217" s="52">
        <v>0</v>
      </c>
      <c r="N217" s="52">
        <v>857.5</v>
      </c>
      <c r="O217" s="52">
        <v>857.5</v>
      </c>
      <c r="P217" s="52">
        <v>0</v>
      </c>
    </row>
    <row r="218" spans="1:16" x14ac:dyDescent="0.25">
      <c r="A218" s="132"/>
      <c r="B218" s="172"/>
      <c r="C218" s="125"/>
      <c r="D218" s="55" t="s">
        <v>8</v>
      </c>
      <c r="E218" s="25">
        <f>SUM(E214:E217)</f>
        <v>857.5</v>
      </c>
      <c r="F218" s="25">
        <f>SUM(F214:F217)</f>
        <v>857.5</v>
      </c>
      <c r="G218" s="25">
        <f t="shared" si="16"/>
        <v>0</v>
      </c>
      <c r="H218" s="25">
        <f>SUM(H214:H217)</f>
        <v>857.5</v>
      </c>
      <c r="I218" s="25">
        <f>SUM(I214:I217)</f>
        <v>857.5</v>
      </c>
      <c r="J218" s="25">
        <f t="shared" si="17"/>
        <v>0</v>
      </c>
      <c r="K218" s="52">
        <v>857.5</v>
      </c>
      <c r="L218" s="52">
        <v>857.5</v>
      </c>
      <c r="M218" s="52">
        <v>0</v>
      </c>
      <c r="N218" s="52">
        <v>857.5</v>
      </c>
      <c r="O218" s="52">
        <v>857.5</v>
      </c>
      <c r="P218" s="52">
        <v>0</v>
      </c>
    </row>
    <row r="219" spans="1:16" x14ac:dyDescent="0.25">
      <c r="A219" s="132"/>
      <c r="B219" s="172"/>
      <c r="C219" s="125" t="s">
        <v>165</v>
      </c>
      <c r="D219" s="55" t="s">
        <v>4</v>
      </c>
      <c r="E219" s="25"/>
      <c r="F219" s="25"/>
      <c r="G219" s="25"/>
      <c r="H219" s="25"/>
      <c r="I219" s="25"/>
      <c r="J219" s="25"/>
      <c r="K219" s="52"/>
      <c r="L219" s="52"/>
      <c r="M219" s="52"/>
      <c r="N219" s="52"/>
      <c r="O219" s="52"/>
      <c r="P219" s="52"/>
    </row>
    <row r="220" spans="1:16" x14ac:dyDescent="0.25">
      <c r="A220" s="132"/>
      <c r="B220" s="172"/>
      <c r="C220" s="125"/>
      <c r="D220" s="55" t="s">
        <v>5</v>
      </c>
      <c r="E220" s="25"/>
      <c r="F220" s="25"/>
      <c r="G220" s="25"/>
      <c r="H220" s="25"/>
      <c r="I220" s="25"/>
      <c r="J220" s="25"/>
      <c r="K220" s="52"/>
      <c r="L220" s="52"/>
      <c r="M220" s="52"/>
      <c r="N220" s="52"/>
      <c r="O220" s="52"/>
      <c r="P220" s="52"/>
    </row>
    <row r="221" spans="1:16" x14ac:dyDescent="0.25">
      <c r="A221" s="132"/>
      <c r="B221" s="172"/>
      <c r="C221" s="125"/>
      <c r="D221" s="55" t="s">
        <v>6</v>
      </c>
      <c r="E221" s="25"/>
      <c r="F221" s="25"/>
      <c r="G221" s="25"/>
      <c r="H221" s="25"/>
      <c r="I221" s="25"/>
      <c r="J221" s="25"/>
      <c r="K221" s="52"/>
      <c r="L221" s="52"/>
      <c r="M221" s="52"/>
      <c r="N221" s="52"/>
      <c r="O221" s="52"/>
      <c r="P221" s="52"/>
    </row>
    <row r="222" spans="1:16" x14ac:dyDescent="0.25">
      <c r="A222" s="132"/>
      <c r="B222" s="172"/>
      <c r="C222" s="125"/>
      <c r="D222" s="55" t="s">
        <v>7</v>
      </c>
      <c r="E222" s="25">
        <v>810</v>
      </c>
      <c r="F222" s="25">
        <v>810</v>
      </c>
      <c r="G222" s="25">
        <f t="shared" si="16"/>
        <v>0</v>
      </c>
      <c r="H222" s="25">
        <v>810</v>
      </c>
      <c r="I222" s="25">
        <v>810</v>
      </c>
      <c r="J222" s="25">
        <f t="shared" si="17"/>
        <v>0</v>
      </c>
      <c r="K222" s="52">
        <v>810</v>
      </c>
      <c r="L222" s="52">
        <v>810</v>
      </c>
      <c r="M222" s="52">
        <v>0</v>
      </c>
      <c r="N222" s="52">
        <v>810</v>
      </c>
      <c r="O222" s="52">
        <v>810</v>
      </c>
      <c r="P222" s="52">
        <v>0</v>
      </c>
    </row>
    <row r="223" spans="1:16" x14ac:dyDescent="0.25">
      <c r="A223" s="132"/>
      <c r="B223" s="172"/>
      <c r="C223" s="125"/>
      <c r="D223" s="55" t="s">
        <v>8</v>
      </c>
      <c r="E223" s="25">
        <f>SUM(E219:E222)</f>
        <v>810</v>
      </c>
      <c r="F223" s="25">
        <f>SUM(F219:F222)</f>
        <v>810</v>
      </c>
      <c r="G223" s="25">
        <f t="shared" si="16"/>
        <v>0</v>
      </c>
      <c r="H223" s="25">
        <f>SUM(H219:H222)</f>
        <v>810</v>
      </c>
      <c r="I223" s="25">
        <f>SUM(I219:I222)</f>
        <v>810</v>
      </c>
      <c r="J223" s="25">
        <f t="shared" si="17"/>
        <v>0</v>
      </c>
      <c r="K223" s="52">
        <v>810</v>
      </c>
      <c r="L223" s="52">
        <v>810</v>
      </c>
      <c r="M223" s="52">
        <v>0</v>
      </c>
      <c r="N223" s="52">
        <v>810</v>
      </c>
      <c r="O223" s="52">
        <v>810</v>
      </c>
      <c r="P223" s="52">
        <v>0</v>
      </c>
    </row>
    <row r="224" spans="1:16" ht="15" customHeight="1" x14ac:dyDescent="0.25">
      <c r="A224" s="132"/>
      <c r="B224" s="172"/>
      <c r="C224" s="125" t="s">
        <v>166</v>
      </c>
      <c r="D224" s="55" t="s">
        <v>4</v>
      </c>
      <c r="E224" s="25"/>
      <c r="F224" s="25"/>
      <c r="G224" s="25"/>
      <c r="H224" s="25"/>
      <c r="I224" s="25"/>
      <c r="J224" s="25"/>
      <c r="K224" s="52"/>
      <c r="L224" s="52"/>
      <c r="M224" s="52"/>
      <c r="N224" s="52"/>
      <c r="O224" s="52"/>
      <c r="P224" s="52"/>
    </row>
    <row r="225" spans="1:16" x14ac:dyDescent="0.25">
      <c r="A225" s="132"/>
      <c r="B225" s="172"/>
      <c r="C225" s="125"/>
      <c r="D225" s="55" t="s">
        <v>5</v>
      </c>
      <c r="E225" s="25"/>
      <c r="F225" s="25"/>
      <c r="G225" s="25"/>
      <c r="H225" s="25"/>
      <c r="I225" s="25"/>
      <c r="J225" s="25"/>
      <c r="K225" s="52"/>
      <c r="L225" s="52"/>
      <c r="M225" s="52"/>
      <c r="N225" s="52"/>
      <c r="O225" s="52"/>
      <c r="P225" s="52"/>
    </row>
    <row r="226" spans="1:16" x14ac:dyDescent="0.25">
      <c r="A226" s="132"/>
      <c r="B226" s="172"/>
      <c r="C226" s="125"/>
      <c r="D226" s="55" t="s">
        <v>6</v>
      </c>
      <c r="E226" s="25"/>
      <c r="F226" s="25"/>
      <c r="G226" s="25">
        <f t="shared" ref="G226:G228" si="18">E226-F226</f>
        <v>0</v>
      </c>
      <c r="H226" s="25">
        <v>669</v>
      </c>
      <c r="I226" s="25">
        <v>669</v>
      </c>
      <c r="J226" s="25">
        <f t="shared" ref="J226:J228" si="19">H226-I226</f>
        <v>0</v>
      </c>
      <c r="K226" s="52">
        <v>669</v>
      </c>
      <c r="L226" s="52">
        <v>669</v>
      </c>
      <c r="M226" s="52">
        <v>0</v>
      </c>
      <c r="N226" s="52">
        <v>669</v>
      </c>
      <c r="O226" s="52">
        <v>669</v>
      </c>
      <c r="P226" s="52">
        <v>0</v>
      </c>
    </row>
    <row r="227" spans="1:16" x14ac:dyDescent="0.25">
      <c r="A227" s="132"/>
      <c r="B227" s="172"/>
      <c r="C227" s="125"/>
      <c r="D227" s="55" t="s">
        <v>7</v>
      </c>
      <c r="E227" s="25"/>
      <c r="F227" s="25"/>
      <c r="G227" s="25"/>
      <c r="H227" s="25"/>
      <c r="I227" s="25"/>
      <c r="J227" s="25"/>
      <c r="K227" s="52"/>
      <c r="L227" s="52"/>
      <c r="M227" s="52"/>
      <c r="N227" s="52"/>
      <c r="O227" s="52"/>
      <c r="P227" s="52"/>
    </row>
    <row r="228" spans="1:16" x14ac:dyDescent="0.25">
      <c r="A228" s="132"/>
      <c r="B228" s="173"/>
      <c r="C228" s="125"/>
      <c r="D228" s="55" t="s">
        <v>8</v>
      </c>
      <c r="E228" s="25">
        <f>SUM(E224:E227)</f>
        <v>0</v>
      </c>
      <c r="F228" s="25">
        <f>SUM(F224:F227)</f>
        <v>0</v>
      </c>
      <c r="G228" s="25">
        <f t="shared" si="18"/>
        <v>0</v>
      </c>
      <c r="H228" s="25">
        <f>SUM(H224:H227)</f>
        <v>669</v>
      </c>
      <c r="I228" s="25">
        <f>SUM(I224:I227)</f>
        <v>669</v>
      </c>
      <c r="J228" s="25">
        <f t="shared" si="19"/>
        <v>0</v>
      </c>
      <c r="K228" s="52">
        <v>669</v>
      </c>
      <c r="L228" s="52">
        <v>669</v>
      </c>
      <c r="M228" s="52">
        <v>0</v>
      </c>
      <c r="N228" s="52">
        <v>669</v>
      </c>
      <c r="O228" s="52">
        <v>669</v>
      </c>
      <c r="P228" s="52">
        <v>0</v>
      </c>
    </row>
    <row r="229" spans="1:16" ht="15" customHeight="1" x14ac:dyDescent="0.25">
      <c r="A229" s="132"/>
      <c r="B229" s="22" t="s">
        <v>70</v>
      </c>
      <c r="C229" s="118" t="s">
        <v>65</v>
      </c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20"/>
    </row>
    <row r="230" spans="1:16" ht="15" customHeight="1" x14ac:dyDescent="0.25">
      <c r="A230" s="132"/>
      <c r="B230" s="22" t="s">
        <v>71</v>
      </c>
      <c r="C230" s="118" t="s">
        <v>65</v>
      </c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20"/>
    </row>
    <row r="231" spans="1:16" ht="15" customHeight="1" x14ac:dyDescent="0.25">
      <c r="A231" s="132"/>
      <c r="B231" s="22" t="s">
        <v>72</v>
      </c>
      <c r="C231" s="118" t="s">
        <v>65</v>
      </c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20"/>
    </row>
    <row r="232" spans="1:16" ht="15" customHeight="1" x14ac:dyDescent="0.25">
      <c r="A232" s="133"/>
      <c r="B232" s="22" t="s">
        <v>73</v>
      </c>
      <c r="C232" s="118" t="s">
        <v>65</v>
      </c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20"/>
    </row>
    <row r="233" spans="1:16" ht="15" customHeight="1" x14ac:dyDescent="0.25">
      <c r="A233" s="131" t="s">
        <v>86</v>
      </c>
      <c r="B233" s="17" t="s">
        <v>87</v>
      </c>
      <c r="C233" s="118" t="s">
        <v>65</v>
      </c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20"/>
    </row>
    <row r="234" spans="1:16" ht="15" customHeight="1" x14ac:dyDescent="0.25">
      <c r="A234" s="132"/>
      <c r="B234" s="17" t="s">
        <v>88</v>
      </c>
      <c r="C234" s="118" t="s">
        <v>65</v>
      </c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20"/>
    </row>
    <row r="235" spans="1:16" ht="15" customHeight="1" x14ac:dyDescent="0.25">
      <c r="A235" s="132"/>
      <c r="B235" s="17" t="s">
        <v>89</v>
      </c>
      <c r="C235" s="118" t="s">
        <v>65</v>
      </c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20"/>
    </row>
    <row r="236" spans="1:16" ht="15" customHeight="1" x14ac:dyDescent="0.25">
      <c r="A236" s="132"/>
      <c r="B236" s="17" t="s">
        <v>90</v>
      </c>
      <c r="C236" s="118" t="s">
        <v>65</v>
      </c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20"/>
    </row>
    <row r="237" spans="1:16" ht="15" customHeight="1" x14ac:dyDescent="0.25">
      <c r="A237" s="133"/>
      <c r="B237" s="17" t="s">
        <v>91</v>
      </c>
      <c r="C237" s="118" t="s">
        <v>65</v>
      </c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20"/>
    </row>
    <row r="238" spans="1:16" ht="15" customHeight="1" x14ac:dyDescent="0.25">
      <c r="A238" s="131" t="s">
        <v>92</v>
      </c>
      <c r="B238" s="17" t="s">
        <v>93</v>
      </c>
      <c r="C238" s="118" t="s">
        <v>65</v>
      </c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20"/>
    </row>
    <row r="239" spans="1:16" ht="15" customHeight="1" x14ac:dyDescent="0.25">
      <c r="A239" s="132"/>
      <c r="B239" s="17" t="s">
        <v>94</v>
      </c>
      <c r="C239" s="118" t="s">
        <v>65</v>
      </c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20"/>
    </row>
    <row r="240" spans="1:16" ht="15" customHeight="1" x14ac:dyDescent="0.25">
      <c r="A240" s="132"/>
      <c r="B240" s="17" t="s">
        <v>95</v>
      </c>
      <c r="C240" s="118" t="s">
        <v>65</v>
      </c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20"/>
    </row>
    <row r="241" spans="1:16" ht="15" customHeight="1" x14ac:dyDescent="0.25">
      <c r="A241" s="132"/>
      <c r="B241" s="17" t="s">
        <v>96</v>
      </c>
      <c r="C241" s="118" t="s">
        <v>65</v>
      </c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20"/>
    </row>
    <row r="242" spans="1:16" ht="15" customHeight="1" x14ac:dyDescent="0.25">
      <c r="A242" s="132"/>
      <c r="B242" s="17" t="s">
        <v>97</v>
      </c>
      <c r="C242" s="118" t="s">
        <v>65</v>
      </c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20"/>
    </row>
    <row r="243" spans="1:16" ht="15" customHeight="1" x14ac:dyDescent="0.25">
      <c r="A243" s="132"/>
      <c r="B243" s="17" t="s">
        <v>98</v>
      </c>
      <c r="C243" s="118" t="s">
        <v>65</v>
      </c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20"/>
    </row>
    <row r="244" spans="1:16" ht="15" customHeight="1" x14ac:dyDescent="0.25">
      <c r="A244" s="132"/>
      <c r="B244" s="17" t="s">
        <v>99</v>
      </c>
      <c r="C244" s="118" t="s">
        <v>65</v>
      </c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20"/>
    </row>
    <row r="245" spans="1:16" ht="15" customHeight="1" x14ac:dyDescent="0.25">
      <c r="A245" s="133"/>
      <c r="B245" s="17" t="s">
        <v>100</v>
      </c>
      <c r="C245" s="118" t="s">
        <v>65</v>
      </c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20"/>
    </row>
    <row r="246" spans="1:16" ht="15" customHeight="1" x14ac:dyDescent="0.25">
      <c r="A246" s="139" t="s">
        <v>45</v>
      </c>
      <c r="B246" s="134" t="s">
        <v>42</v>
      </c>
      <c r="C246" s="121" t="s">
        <v>46</v>
      </c>
      <c r="D246" s="61" t="s">
        <v>4</v>
      </c>
      <c r="E246" s="61"/>
      <c r="F246" s="61"/>
      <c r="G246" s="62"/>
      <c r="H246" s="52"/>
      <c r="I246" s="52"/>
      <c r="J246" s="52"/>
      <c r="K246" s="52"/>
      <c r="L246" s="52"/>
      <c r="M246" s="52"/>
      <c r="N246" s="52"/>
      <c r="O246" s="52"/>
      <c r="P246" s="52"/>
    </row>
    <row r="247" spans="1:16" x14ac:dyDescent="0.25">
      <c r="A247" s="140"/>
      <c r="B247" s="135"/>
      <c r="C247" s="122"/>
      <c r="D247" s="52" t="s">
        <v>5</v>
      </c>
      <c r="E247" s="52"/>
      <c r="F247" s="52"/>
      <c r="G247" s="56"/>
      <c r="H247" s="52"/>
      <c r="I247" s="52"/>
      <c r="J247" s="52"/>
      <c r="K247" s="52"/>
      <c r="L247" s="52"/>
      <c r="M247" s="52"/>
      <c r="N247" s="52"/>
      <c r="O247" s="52"/>
      <c r="P247" s="52"/>
    </row>
    <row r="248" spans="1:16" x14ac:dyDescent="0.25">
      <c r="A248" s="140"/>
      <c r="B248" s="135"/>
      <c r="C248" s="122"/>
      <c r="D248" s="52" t="s">
        <v>6</v>
      </c>
      <c r="E248" s="52">
        <v>800</v>
      </c>
      <c r="F248" s="52">
        <v>435.18</v>
      </c>
      <c r="G248" s="56">
        <v>364.82</v>
      </c>
      <c r="H248" s="52">
        <v>800</v>
      </c>
      <c r="I248" s="52">
        <v>119.33333333333333</v>
      </c>
      <c r="J248" s="52">
        <v>680.66666666666663</v>
      </c>
      <c r="K248" s="52">
        <v>800</v>
      </c>
      <c r="L248" s="52">
        <v>684</v>
      </c>
      <c r="M248" s="52">
        <v>116</v>
      </c>
      <c r="N248" s="52">
        <v>800</v>
      </c>
      <c r="O248" s="52">
        <v>652</v>
      </c>
      <c r="P248" s="52">
        <v>148</v>
      </c>
    </row>
    <row r="249" spans="1:16" x14ac:dyDescent="0.25">
      <c r="A249" s="140"/>
      <c r="B249" s="135"/>
      <c r="C249" s="122"/>
      <c r="D249" s="52" t="s">
        <v>7</v>
      </c>
      <c r="E249" s="52"/>
      <c r="F249" s="52"/>
      <c r="G249" s="56"/>
      <c r="H249" s="52"/>
      <c r="I249" s="52"/>
      <c r="J249" s="52"/>
      <c r="K249" s="52"/>
      <c r="L249" s="52"/>
      <c r="M249" s="52"/>
      <c r="N249" s="52"/>
      <c r="O249" s="52"/>
      <c r="P249" s="52"/>
    </row>
    <row r="250" spans="1:16" x14ac:dyDescent="0.25">
      <c r="A250" s="140"/>
      <c r="B250" s="135"/>
      <c r="C250" s="122"/>
      <c r="D250" s="52" t="s">
        <v>8</v>
      </c>
      <c r="E250" s="52">
        <v>800</v>
      </c>
      <c r="F250" s="52">
        <v>435.18</v>
      </c>
      <c r="G250" s="56">
        <v>364.82</v>
      </c>
      <c r="H250" s="52">
        <v>800</v>
      </c>
      <c r="I250" s="52">
        <v>119.33333333333333</v>
      </c>
      <c r="J250" s="52">
        <v>680.66666666666663</v>
      </c>
      <c r="K250" s="52">
        <v>800</v>
      </c>
      <c r="L250" s="52">
        <v>684</v>
      </c>
      <c r="M250" s="52">
        <v>116</v>
      </c>
      <c r="N250" s="52">
        <v>800</v>
      </c>
      <c r="O250" s="83">
        <v>652</v>
      </c>
      <c r="P250" s="83">
        <v>148</v>
      </c>
    </row>
    <row r="251" spans="1:16" ht="15" customHeight="1" x14ac:dyDescent="0.25">
      <c r="A251" s="140"/>
      <c r="B251" s="135"/>
      <c r="C251" s="122" t="s">
        <v>46</v>
      </c>
      <c r="D251" s="61" t="s">
        <v>4</v>
      </c>
      <c r="E251" s="52"/>
      <c r="F251" s="52"/>
      <c r="G251" s="56"/>
      <c r="H251" s="52"/>
      <c r="I251" s="52"/>
      <c r="J251" s="52"/>
      <c r="K251" s="52"/>
      <c r="L251" s="52"/>
      <c r="M251" s="52"/>
      <c r="N251" s="52"/>
      <c r="O251" s="52"/>
      <c r="P251" s="52"/>
    </row>
    <row r="252" spans="1:16" x14ac:dyDescent="0.25">
      <c r="A252" s="140"/>
      <c r="B252" s="135"/>
      <c r="C252" s="122"/>
      <c r="D252" s="52" t="s">
        <v>5</v>
      </c>
      <c r="E252" s="52"/>
      <c r="F252" s="52"/>
      <c r="G252" s="56"/>
      <c r="H252" s="52"/>
      <c r="I252" s="52"/>
      <c r="J252" s="52"/>
      <c r="K252" s="52"/>
      <c r="L252" s="52"/>
      <c r="M252" s="52"/>
      <c r="N252" s="52"/>
      <c r="O252" s="52"/>
      <c r="P252" s="52"/>
    </row>
    <row r="253" spans="1:16" x14ac:dyDescent="0.25">
      <c r="A253" s="140"/>
      <c r="B253" s="135"/>
      <c r="C253" s="122"/>
      <c r="D253" s="52" t="s">
        <v>6</v>
      </c>
      <c r="E253" s="52">
        <v>1070</v>
      </c>
      <c r="F253" s="52">
        <v>840</v>
      </c>
      <c r="G253" s="56">
        <v>230</v>
      </c>
      <c r="H253" s="52">
        <v>1070</v>
      </c>
      <c r="I253" s="52">
        <v>558</v>
      </c>
      <c r="J253" s="52">
        <v>512</v>
      </c>
      <c r="K253" s="52">
        <v>1070</v>
      </c>
      <c r="L253" s="52">
        <v>128</v>
      </c>
      <c r="M253" s="52">
        <v>942</v>
      </c>
      <c r="N253" s="52">
        <v>1070</v>
      </c>
      <c r="O253" s="52">
        <v>209</v>
      </c>
      <c r="P253" s="52">
        <v>861</v>
      </c>
    </row>
    <row r="254" spans="1:16" x14ac:dyDescent="0.25">
      <c r="A254" s="140"/>
      <c r="B254" s="135"/>
      <c r="C254" s="122"/>
      <c r="D254" s="52" t="s">
        <v>7</v>
      </c>
      <c r="E254" s="52"/>
      <c r="F254" s="52"/>
      <c r="G254" s="56"/>
      <c r="H254" s="52"/>
      <c r="I254" s="52"/>
      <c r="J254" s="52"/>
      <c r="K254" s="52"/>
      <c r="L254" s="52"/>
      <c r="M254" s="52"/>
      <c r="N254" s="52"/>
      <c r="O254" s="52"/>
      <c r="P254" s="52"/>
    </row>
    <row r="255" spans="1:16" x14ac:dyDescent="0.25">
      <c r="A255" s="140"/>
      <c r="B255" s="136"/>
      <c r="C255" s="122"/>
      <c r="D255" s="52" t="s">
        <v>8</v>
      </c>
      <c r="E255" s="52">
        <v>1070</v>
      </c>
      <c r="F255" s="52">
        <v>840</v>
      </c>
      <c r="G255" s="56">
        <v>230</v>
      </c>
      <c r="H255" s="52">
        <v>1070</v>
      </c>
      <c r="I255" s="52">
        <v>558</v>
      </c>
      <c r="J255" s="52">
        <v>512</v>
      </c>
      <c r="K255" s="52">
        <v>1070</v>
      </c>
      <c r="L255" s="52">
        <v>128</v>
      </c>
      <c r="M255" s="52">
        <v>942</v>
      </c>
      <c r="N255" s="52">
        <v>1070</v>
      </c>
      <c r="O255" s="83">
        <v>209</v>
      </c>
      <c r="P255" s="83">
        <v>861</v>
      </c>
    </row>
    <row r="256" spans="1:16" ht="15" customHeight="1" x14ac:dyDescent="0.25">
      <c r="A256" s="140"/>
      <c r="B256" s="134" t="s">
        <v>43</v>
      </c>
      <c r="C256" s="122" t="s">
        <v>47</v>
      </c>
      <c r="D256" s="61" t="s">
        <v>4</v>
      </c>
      <c r="E256" s="52"/>
      <c r="F256" s="52"/>
      <c r="G256" s="56"/>
      <c r="H256" s="52"/>
      <c r="I256" s="52"/>
      <c r="J256" s="52"/>
      <c r="K256" s="52"/>
      <c r="L256" s="52"/>
      <c r="M256" s="52"/>
      <c r="N256" s="52"/>
      <c r="O256" s="52"/>
      <c r="P256" s="52"/>
    </row>
    <row r="257" spans="1:16" x14ac:dyDescent="0.25">
      <c r="A257" s="140"/>
      <c r="B257" s="135"/>
      <c r="C257" s="122"/>
      <c r="D257" s="52" t="s">
        <v>5</v>
      </c>
      <c r="E257" s="52"/>
      <c r="F257" s="52"/>
      <c r="G257" s="56"/>
      <c r="H257" s="52"/>
      <c r="I257" s="52"/>
      <c r="J257" s="52"/>
      <c r="K257" s="52"/>
      <c r="L257" s="52"/>
      <c r="M257" s="52"/>
      <c r="N257" s="52"/>
      <c r="O257" s="52"/>
      <c r="P257" s="52"/>
    </row>
    <row r="258" spans="1:16" x14ac:dyDescent="0.25">
      <c r="A258" s="140"/>
      <c r="B258" s="135"/>
      <c r="C258" s="122"/>
      <c r="D258" s="52" t="s">
        <v>6</v>
      </c>
      <c r="E258" s="52">
        <v>3000</v>
      </c>
      <c r="F258" s="52">
        <v>2700</v>
      </c>
      <c r="G258" s="56">
        <v>300</v>
      </c>
      <c r="H258" s="52">
        <v>3000</v>
      </c>
      <c r="I258" s="52">
        <v>1899</v>
      </c>
      <c r="J258" s="52">
        <v>1101</v>
      </c>
      <c r="K258" s="52">
        <v>3000</v>
      </c>
      <c r="L258" s="52">
        <v>2810</v>
      </c>
      <c r="M258" s="52">
        <v>942</v>
      </c>
      <c r="N258" s="52">
        <v>3000</v>
      </c>
      <c r="O258" s="52">
        <v>2900</v>
      </c>
      <c r="P258" s="52">
        <v>100</v>
      </c>
    </row>
    <row r="259" spans="1:16" x14ac:dyDescent="0.25">
      <c r="A259" s="140"/>
      <c r="B259" s="135"/>
      <c r="C259" s="122"/>
      <c r="D259" s="52" t="s">
        <v>7</v>
      </c>
      <c r="E259" s="52"/>
      <c r="F259" s="52"/>
      <c r="G259" s="56"/>
      <c r="H259" s="52"/>
      <c r="I259" s="52"/>
      <c r="J259" s="52"/>
      <c r="K259" s="52"/>
      <c r="L259" s="52"/>
      <c r="M259" s="52"/>
      <c r="N259" s="52"/>
      <c r="O259" s="52"/>
      <c r="P259" s="52"/>
    </row>
    <row r="260" spans="1:16" x14ac:dyDescent="0.25">
      <c r="A260" s="140"/>
      <c r="B260" s="136"/>
      <c r="C260" s="122"/>
      <c r="D260" s="52" t="s">
        <v>8</v>
      </c>
      <c r="E260" s="52">
        <v>3000</v>
      </c>
      <c r="F260" s="52">
        <v>2700</v>
      </c>
      <c r="G260" s="56">
        <v>300</v>
      </c>
      <c r="H260" s="52">
        <v>3000</v>
      </c>
      <c r="I260" s="52">
        <v>1899</v>
      </c>
      <c r="J260" s="52">
        <v>1101</v>
      </c>
      <c r="K260" s="52">
        <v>3000</v>
      </c>
      <c r="L260" s="52">
        <v>2810</v>
      </c>
      <c r="M260" s="52">
        <v>942</v>
      </c>
      <c r="N260" s="52">
        <v>3000</v>
      </c>
      <c r="O260" s="52">
        <v>2900</v>
      </c>
      <c r="P260" s="52">
        <v>100</v>
      </c>
    </row>
    <row r="261" spans="1:16" ht="15" customHeight="1" x14ac:dyDescent="0.25">
      <c r="A261" s="140"/>
      <c r="B261" s="142" t="s">
        <v>44</v>
      </c>
      <c r="C261" s="123" t="s">
        <v>169</v>
      </c>
      <c r="D261" s="25" t="s">
        <v>4</v>
      </c>
      <c r="E261" s="25"/>
      <c r="F261" s="25"/>
      <c r="G261" s="25"/>
      <c r="H261" s="52"/>
      <c r="I261" s="52"/>
      <c r="J261" s="52"/>
      <c r="K261" s="52"/>
      <c r="L261" s="52"/>
      <c r="M261" s="52"/>
      <c r="N261" s="52"/>
      <c r="O261" s="52"/>
      <c r="P261" s="52"/>
    </row>
    <row r="262" spans="1:16" x14ac:dyDescent="0.25">
      <c r="A262" s="140"/>
      <c r="B262" s="143"/>
      <c r="C262" s="123"/>
      <c r="D262" s="25" t="s">
        <v>5</v>
      </c>
      <c r="E262" s="25"/>
      <c r="F262" s="25"/>
      <c r="G262" s="25"/>
      <c r="H262" s="52"/>
      <c r="I262" s="52"/>
      <c r="J262" s="52"/>
      <c r="K262" s="52"/>
      <c r="L262" s="52"/>
      <c r="M262" s="52"/>
      <c r="N262" s="52"/>
      <c r="O262" s="52"/>
      <c r="P262" s="52"/>
    </row>
    <row r="263" spans="1:16" x14ac:dyDescent="0.25">
      <c r="A263" s="140"/>
      <c r="B263" s="143"/>
      <c r="C263" s="123"/>
      <c r="D263" s="25" t="s">
        <v>6</v>
      </c>
      <c r="E263" s="25">
        <v>1200</v>
      </c>
      <c r="F263" s="25">
        <v>1055</v>
      </c>
      <c r="G263" s="25">
        <f>E263-F263</f>
        <v>145</v>
      </c>
      <c r="H263" s="52">
        <v>1200</v>
      </c>
      <c r="I263" s="52">
        <v>406.05</v>
      </c>
      <c r="J263" s="52">
        <v>793.95</v>
      </c>
      <c r="K263" s="52">
        <v>1200</v>
      </c>
      <c r="L263" s="52">
        <v>1101.695652173913</v>
      </c>
      <c r="M263" s="52">
        <v>98.304347826086996</v>
      </c>
      <c r="N263" s="52">
        <v>1200</v>
      </c>
      <c r="O263" s="52">
        <v>1150</v>
      </c>
      <c r="P263" s="52">
        <v>50</v>
      </c>
    </row>
    <row r="264" spans="1:16" x14ac:dyDescent="0.25">
      <c r="A264" s="140"/>
      <c r="B264" s="143"/>
      <c r="C264" s="123"/>
      <c r="D264" s="25" t="s">
        <v>7</v>
      </c>
      <c r="E264" s="25"/>
      <c r="F264" s="25"/>
      <c r="G264" s="25"/>
      <c r="H264" s="52"/>
      <c r="I264" s="52"/>
      <c r="J264" s="52"/>
      <c r="K264" s="52"/>
      <c r="L264" s="52"/>
      <c r="M264" s="52"/>
      <c r="N264" s="52"/>
      <c r="O264" s="52"/>
      <c r="P264" s="52"/>
    </row>
    <row r="265" spans="1:16" x14ac:dyDescent="0.25">
      <c r="A265" s="140"/>
      <c r="B265" s="143"/>
      <c r="C265" s="123"/>
      <c r="D265" s="25" t="s">
        <v>8</v>
      </c>
      <c r="E265" s="25">
        <f>SUM(E261:E264)</f>
        <v>1200</v>
      </c>
      <c r="F265" s="25">
        <v>2161.8200000000002</v>
      </c>
      <c r="G265" s="25">
        <f>G263</f>
        <v>145</v>
      </c>
      <c r="H265" s="52">
        <v>1200</v>
      </c>
      <c r="I265" s="52">
        <v>406.05</v>
      </c>
      <c r="J265" s="52">
        <v>793.95</v>
      </c>
      <c r="K265" s="52">
        <v>1200</v>
      </c>
      <c r="L265" s="52">
        <v>1101.695652173913</v>
      </c>
      <c r="M265" s="52">
        <v>98.304347826086996</v>
      </c>
      <c r="N265" s="52">
        <v>1200</v>
      </c>
      <c r="O265" s="83">
        <v>1150</v>
      </c>
      <c r="P265" s="83">
        <v>50</v>
      </c>
    </row>
    <row r="266" spans="1:16" ht="15" customHeight="1" x14ac:dyDescent="0.25">
      <c r="A266" s="140"/>
      <c r="B266" s="143"/>
      <c r="C266" s="123" t="s">
        <v>170</v>
      </c>
      <c r="D266" s="25" t="s">
        <v>4</v>
      </c>
      <c r="E266" s="25"/>
      <c r="F266" s="25"/>
      <c r="G266" s="25"/>
      <c r="H266" s="52"/>
      <c r="I266" s="52"/>
      <c r="J266" s="52"/>
      <c r="K266" s="52"/>
      <c r="L266" s="52"/>
      <c r="M266" s="52"/>
      <c r="N266" s="52"/>
      <c r="O266" s="52"/>
      <c r="P266" s="52"/>
    </row>
    <row r="267" spans="1:16" x14ac:dyDescent="0.25">
      <c r="A267" s="140"/>
      <c r="B267" s="143"/>
      <c r="C267" s="123"/>
      <c r="D267" s="25" t="s">
        <v>5</v>
      </c>
      <c r="E267" s="25"/>
      <c r="F267" s="25"/>
      <c r="G267" s="25"/>
      <c r="H267" s="52"/>
      <c r="I267" s="52"/>
      <c r="J267" s="52"/>
      <c r="K267" s="52"/>
      <c r="L267" s="52"/>
      <c r="M267" s="52"/>
      <c r="N267" s="52"/>
      <c r="O267" s="52"/>
      <c r="P267" s="52"/>
    </row>
    <row r="268" spans="1:16" x14ac:dyDescent="0.25">
      <c r="A268" s="140"/>
      <c r="B268" s="143"/>
      <c r="C268" s="123"/>
      <c r="D268" s="25" t="s">
        <v>6</v>
      </c>
      <c r="E268" s="25">
        <v>720</v>
      </c>
      <c r="F268" s="25">
        <v>34.08</v>
      </c>
      <c r="G268" s="25">
        <f>E268-F268</f>
        <v>685.92</v>
      </c>
      <c r="H268" s="52">
        <v>720</v>
      </c>
      <c r="I268" s="52">
        <v>39.438000000000002</v>
      </c>
      <c r="J268" s="52">
        <v>680.56200000000001</v>
      </c>
      <c r="K268" s="52">
        <v>720</v>
      </c>
      <c r="L268" s="52">
        <v>31.932971014492754</v>
      </c>
      <c r="M268" s="52">
        <v>688.06702898550725</v>
      </c>
      <c r="N268" s="52">
        <v>720</v>
      </c>
      <c r="O268" s="52">
        <v>299.60000000000002</v>
      </c>
      <c r="P268" s="52">
        <v>420.4</v>
      </c>
    </row>
    <row r="269" spans="1:16" x14ac:dyDescent="0.25">
      <c r="A269" s="140"/>
      <c r="B269" s="143"/>
      <c r="C269" s="123"/>
      <c r="D269" s="25" t="s">
        <v>7</v>
      </c>
      <c r="E269" s="25"/>
      <c r="F269" s="25"/>
      <c r="G269" s="25"/>
      <c r="H269" s="52"/>
      <c r="I269" s="52"/>
      <c r="J269" s="52"/>
      <c r="K269" s="52"/>
      <c r="L269" s="52"/>
      <c r="M269" s="52"/>
      <c r="N269" s="52"/>
      <c r="O269" s="52"/>
      <c r="P269" s="52"/>
    </row>
    <row r="270" spans="1:16" x14ac:dyDescent="0.25">
      <c r="A270" s="140"/>
      <c r="B270" s="143"/>
      <c r="C270" s="123"/>
      <c r="D270" s="25" t="s">
        <v>8</v>
      </c>
      <c r="E270" s="25">
        <f>SUM(E266:E269)</f>
        <v>720</v>
      </c>
      <c r="F270" s="25">
        <v>34.08</v>
      </c>
      <c r="G270" s="25">
        <f>G268</f>
        <v>685.92</v>
      </c>
      <c r="H270" s="52">
        <v>720</v>
      </c>
      <c r="I270" s="52">
        <v>39.438000000000002</v>
      </c>
      <c r="J270" s="52">
        <v>680.56200000000001</v>
      </c>
      <c r="K270" s="52">
        <v>720</v>
      </c>
      <c r="L270" s="83">
        <v>31.932971014492754</v>
      </c>
      <c r="M270" s="83">
        <v>688.06702898550725</v>
      </c>
      <c r="N270" s="52">
        <v>720</v>
      </c>
      <c r="O270" s="83">
        <v>299.60000000000002</v>
      </c>
      <c r="P270" s="83">
        <v>420.4</v>
      </c>
    </row>
    <row r="271" spans="1:16" ht="15" customHeight="1" x14ac:dyDescent="0.25">
      <c r="A271" s="140"/>
      <c r="B271" s="143"/>
      <c r="C271" s="123" t="s">
        <v>171</v>
      </c>
      <c r="D271" s="25" t="s">
        <v>4</v>
      </c>
      <c r="E271" s="25"/>
      <c r="F271" s="25"/>
      <c r="G271" s="25"/>
      <c r="H271" s="52"/>
      <c r="I271" s="52"/>
      <c r="J271" s="52"/>
      <c r="K271" s="52"/>
      <c r="L271" s="52"/>
      <c r="M271" s="52"/>
      <c r="N271" s="52"/>
      <c r="O271" s="52"/>
      <c r="P271" s="52"/>
    </row>
    <row r="272" spans="1:16" x14ac:dyDescent="0.25">
      <c r="A272" s="140"/>
      <c r="B272" s="143"/>
      <c r="C272" s="123"/>
      <c r="D272" s="25" t="s">
        <v>5</v>
      </c>
      <c r="E272" s="25"/>
      <c r="F272" s="25"/>
      <c r="G272" s="25"/>
      <c r="H272" s="52"/>
      <c r="I272" s="52"/>
      <c r="J272" s="52"/>
      <c r="K272" s="52"/>
      <c r="L272" s="52"/>
      <c r="M272" s="52"/>
      <c r="N272" s="52"/>
      <c r="O272" s="52"/>
      <c r="P272" s="52"/>
    </row>
    <row r="273" spans="1:16" x14ac:dyDescent="0.25">
      <c r="A273" s="140"/>
      <c r="B273" s="143"/>
      <c r="C273" s="123"/>
      <c r="D273" s="25" t="s">
        <v>6</v>
      </c>
      <c r="E273" s="25">
        <v>1100</v>
      </c>
      <c r="F273" s="25">
        <v>1038.7</v>
      </c>
      <c r="G273" s="25">
        <f>E273-F273</f>
        <v>61.299999999999955</v>
      </c>
      <c r="H273" s="52">
        <v>1100</v>
      </c>
      <c r="I273" s="52">
        <v>187.80600000000001</v>
      </c>
      <c r="J273" s="52">
        <v>912.19399999999996</v>
      </c>
      <c r="K273" s="52">
        <v>1100</v>
      </c>
      <c r="L273" s="52">
        <v>202.30978260869566</v>
      </c>
      <c r="M273" s="52">
        <v>897.69021739130437</v>
      </c>
      <c r="N273" s="52">
        <v>1100</v>
      </c>
      <c r="O273" s="52">
        <v>499.5</v>
      </c>
      <c r="P273" s="52">
        <v>600.5</v>
      </c>
    </row>
    <row r="274" spans="1:16" x14ac:dyDescent="0.25">
      <c r="A274" s="140"/>
      <c r="B274" s="143"/>
      <c r="C274" s="123"/>
      <c r="D274" s="25" t="s">
        <v>7</v>
      </c>
      <c r="E274" s="25"/>
      <c r="F274" s="25"/>
      <c r="G274" s="25"/>
      <c r="H274" s="52"/>
      <c r="I274" s="52"/>
      <c r="J274" s="52"/>
      <c r="K274" s="52"/>
      <c r="L274" s="52"/>
      <c r="M274" s="52"/>
      <c r="N274" s="52"/>
      <c r="O274" s="52"/>
      <c r="P274" s="52"/>
    </row>
    <row r="275" spans="1:16" x14ac:dyDescent="0.25">
      <c r="A275" s="140"/>
      <c r="B275" s="143"/>
      <c r="C275" s="123"/>
      <c r="D275" s="25" t="s">
        <v>8</v>
      </c>
      <c r="E275" s="25">
        <f>SUM(E271:E274)</f>
        <v>1100</v>
      </c>
      <c r="F275" s="25">
        <v>1038.7</v>
      </c>
      <c r="G275" s="25">
        <f>G273</f>
        <v>61.299999999999955</v>
      </c>
      <c r="H275" s="52">
        <v>1100</v>
      </c>
      <c r="I275" s="52">
        <v>187.80600000000001</v>
      </c>
      <c r="J275" s="52">
        <v>912.19399999999996</v>
      </c>
      <c r="K275" s="52">
        <v>1100</v>
      </c>
      <c r="L275" s="52">
        <v>202.30978260869566</v>
      </c>
      <c r="M275" s="52">
        <v>897.69021739130437</v>
      </c>
      <c r="N275" s="52">
        <v>1100</v>
      </c>
      <c r="O275" s="83">
        <v>499.5</v>
      </c>
      <c r="P275" s="83">
        <v>600.5</v>
      </c>
    </row>
    <row r="276" spans="1:16" ht="15" customHeight="1" x14ac:dyDescent="0.25">
      <c r="A276" s="140"/>
      <c r="B276" s="143"/>
      <c r="C276" s="123" t="s">
        <v>172</v>
      </c>
      <c r="D276" s="25" t="s">
        <v>4</v>
      </c>
      <c r="E276" s="25"/>
      <c r="F276" s="25"/>
      <c r="G276" s="25"/>
      <c r="H276" s="52"/>
      <c r="I276" s="52"/>
      <c r="J276" s="52"/>
      <c r="K276" s="52"/>
      <c r="L276" s="52"/>
      <c r="M276" s="52"/>
      <c r="N276" s="52"/>
      <c r="O276" s="52"/>
      <c r="P276" s="52"/>
    </row>
    <row r="277" spans="1:16" x14ac:dyDescent="0.25">
      <c r="A277" s="140"/>
      <c r="B277" s="143"/>
      <c r="C277" s="123"/>
      <c r="D277" s="25" t="s">
        <v>5</v>
      </c>
      <c r="E277" s="25"/>
      <c r="F277" s="25"/>
      <c r="G277" s="25"/>
      <c r="H277" s="52"/>
      <c r="I277" s="52"/>
      <c r="J277" s="52"/>
      <c r="K277" s="52"/>
      <c r="L277" s="52"/>
      <c r="M277" s="52"/>
      <c r="N277" s="52"/>
      <c r="O277" s="52"/>
      <c r="P277" s="52"/>
    </row>
    <row r="278" spans="1:16" x14ac:dyDescent="0.25">
      <c r="A278" s="140"/>
      <c r="B278" s="143"/>
      <c r="C278" s="123"/>
      <c r="D278" s="25" t="s">
        <v>6</v>
      </c>
      <c r="E278" s="25"/>
      <c r="F278" s="25"/>
      <c r="G278" s="25"/>
      <c r="H278" s="52"/>
      <c r="I278" s="52"/>
      <c r="J278" s="52"/>
      <c r="K278" s="52"/>
      <c r="L278" s="52"/>
      <c r="M278" s="52"/>
      <c r="N278" s="52"/>
      <c r="O278" s="52"/>
      <c r="P278" s="52"/>
    </row>
    <row r="279" spans="1:16" x14ac:dyDescent="0.25">
      <c r="A279" s="140"/>
      <c r="B279" s="143"/>
      <c r="C279" s="123"/>
      <c r="D279" s="25" t="s">
        <v>7</v>
      </c>
      <c r="E279" s="25">
        <v>1700</v>
      </c>
      <c r="F279" s="25">
        <v>1569.02</v>
      </c>
      <c r="G279" s="25">
        <f>E279-F279</f>
        <v>130.98000000000002</v>
      </c>
      <c r="H279" s="52">
        <v>1700</v>
      </c>
      <c r="I279" s="52">
        <v>191.75700000000001</v>
      </c>
      <c r="J279" s="52">
        <v>1508.2429999999999</v>
      </c>
      <c r="K279" s="52">
        <v>1700</v>
      </c>
      <c r="L279" s="52">
        <v>206.70108695652175</v>
      </c>
      <c r="M279" s="52">
        <v>1493.2989130434783</v>
      </c>
      <c r="N279" s="52">
        <v>1700</v>
      </c>
      <c r="O279" s="52">
        <v>408</v>
      </c>
      <c r="P279" s="52">
        <v>1292</v>
      </c>
    </row>
    <row r="280" spans="1:16" x14ac:dyDescent="0.25">
      <c r="A280" s="140"/>
      <c r="B280" s="143"/>
      <c r="C280" s="123"/>
      <c r="D280" s="25" t="s">
        <v>8</v>
      </c>
      <c r="E280" s="25">
        <f>SUM(E276:E279)</f>
        <v>1700</v>
      </c>
      <c r="F280" s="25">
        <f>F279</f>
        <v>1569.02</v>
      </c>
      <c r="G280" s="25">
        <f>G279</f>
        <v>130.98000000000002</v>
      </c>
      <c r="H280" s="52">
        <v>1700</v>
      </c>
      <c r="I280" s="52">
        <v>191.75700000000001</v>
      </c>
      <c r="J280" s="52">
        <v>1508.2429999999999</v>
      </c>
      <c r="K280" s="52">
        <v>1700</v>
      </c>
      <c r="L280" s="52">
        <v>206.70108695652175</v>
      </c>
      <c r="M280" s="52">
        <v>1493.2989130434783</v>
      </c>
      <c r="N280" s="52">
        <v>1700</v>
      </c>
      <c r="O280" s="83">
        <v>408</v>
      </c>
      <c r="P280" s="83">
        <v>1292</v>
      </c>
    </row>
    <row r="281" spans="1:16" ht="15" customHeight="1" x14ac:dyDescent="0.25">
      <c r="A281" s="140"/>
      <c r="B281" s="143"/>
      <c r="C281" s="123" t="s">
        <v>173</v>
      </c>
      <c r="D281" s="25" t="s">
        <v>4</v>
      </c>
      <c r="E281" s="25"/>
      <c r="F281" s="25"/>
      <c r="G281" s="25"/>
      <c r="H281" s="52"/>
      <c r="I281" s="52"/>
      <c r="J281" s="52"/>
      <c r="K281" s="52"/>
      <c r="L281" s="52"/>
      <c r="M281" s="52"/>
      <c r="N281" s="52"/>
      <c r="O281" s="52"/>
      <c r="P281" s="52"/>
    </row>
    <row r="282" spans="1:16" x14ac:dyDescent="0.25">
      <c r="A282" s="140"/>
      <c r="B282" s="143"/>
      <c r="C282" s="123"/>
      <c r="D282" s="25" t="s">
        <v>5</v>
      </c>
      <c r="E282" s="25"/>
      <c r="F282" s="25"/>
      <c r="G282" s="25"/>
      <c r="H282" s="52"/>
      <c r="I282" s="52"/>
      <c r="J282" s="52"/>
      <c r="K282" s="52"/>
      <c r="L282" s="52"/>
      <c r="M282" s="52"/>
      <c r="N282" s="52"/>
      <c r="O282" s="52"/>
      <c r="P282" s="52"/>
    </row>
    <row r="283" spans="1:16" x14ac:dyDescent="0.25">
      <c r="A283" s="140"/>
      <c r="B283" s="143"/>
      <c r="C283" s="123"/>
      <c r="D283" s="25" t="s">
        <v>6</v>
      </c>
      <c r="E283" s="25"/>
      <c r="F283" s="25"/>
      <c r="G283" s="25"/>
      <c r="H283" s="52"/>
      <c r="I283" s="52"/>
      <c r="J283" s="52"/>
      <c r="K283" s="52"/>
      <c r="L283" s="52"/>
      <c r="M283" s="52"/>
      <c r="N283" s="52"/>
      <c r="O283" s="52"/>
      <c r="P283" s="52"/>
    </row>
    <row r="284" spans="1:16" x14ac:dyDescent="0.25">
      <c r="A284" s="140"/>
      <c r="B284" s="143"/>
      <c r="C284" s="123"/>
      <c r="D284" s="25" t="s">
        <v>7</v>
      </c>
      <c r="E284" s="25">
        <v>790</v>
      </c>
      <c r="F284" s="25">
        <v>121.4</v>
      </c>
      <c r="G284" s="25">
        <f>E284-F284</f>
        <v>668.6</v>
      </c>
      <c r="H284" s="52">
        <v>790</v>
      </c>
      <c r="I284" s="52">
        <v>176.441</v>
      </c>
      <c r="J284" s="52">
        <v>613.55899999999997</v>
      </c>
      <c r="K284" s="52">
        <v>790</v>
      </c>
      <c r="L284" s="52">
        <v>457.96739130434781</v>
      </c>
      <c r="M284" s="52">
        <v>332.03260869565219</v>
      </c>
      <c r="N284" s="52">
        <v>790</v>
      </c>
      <c r="O284" s="52">
        <v>748</v>
      </c>
      <c r="P284" s="52">
        <v>42</v>
      </c>
    </row>
    <row r="285" spans="1:16" x14ac:dyDescent="0.25">
      <c r="A285" s="140"/>
      <c r="B285" s="143"/>
      <c r="C285" s="123"/>
      <c r="D285" s="25" t="s">
        <v>8</v>
      </c>
      <c r="E285" s="25">
        <f>SUM(E281:E284)</f>
        <v>790</v>
      </c>
      <c r="F285" s="25">
        <v>121.4</v>
      </c>
      <c r="G285" s="25">
        <f>G284</f>
        <v>668.6</v>
      </c>
      <c r="H285" s="52">
        <v>790</v>
      </c>
      <c r="I285" s="52">
        <v>176.441</v>
      </c>
      <c r="J285" s="52">
        <v>613.55899999999997</v>
      </c>
      <c r="K285" s="52">
        <v>790</v>
      </c>
      <c r="L285" s="52">
        <v>457.96739130434781</v>
      </c>
      <c r="M285" s="52">
        <v>332.03260869565219</v>
      </c>
      <c r="N285" s="52">
        <v>790</v>
      </c>
      <c r="O285" s="83">
        <v>748</v>
      </c>
      <c r="P285" s="83">
        <v>42</v>
      </c>
    </row>
    <row r="286" spans="1:16" ht="15" customHeight="1" x14ac:dyDescent="0.25">
      <c r="A286" s="140"/>
      <c r="B286" s="143"/>
      <c r="C286" s="123" t="s">
        <v>174</v>
      </c>
      <c r="D286" s="25" t="s">
        <v>4</v>
      </c>
      <c r="E286" s="25"/>
      <c r="F286" s="25"/>
      <c r="G286" s="25"/>
      <c r="H286" s="52"/>
      <c r="I286" s="52"/>
      <c r="J286" s="52"/>
      <c r="K286" s="52"/>
      <c r="L286" s="52"/>
      <c r="M286" s="52"/>
      <c r="N286" s="52"/>
      <c r="O286" s="52"/>
      <c r="P286" s="52"/>
    </row>
    <row r="287" spans="1:16" x14ac:dyDescent="0.25">
      <c r="A287" s="140"/>
      <c r="B287" s="143"/>
      <c r="C287" s="123"/>
      <c r="D287" s="25" t="s">
        <v>5</v>
      </c>
      <c r="E287" s="25"/>
      <c r="F287" s="25"/>
      <c r="G287" s="25"/>
      <c r="H287" s="52"/>
      <c r="I287" s="52"/>
      <c r="J287" s="52"/>
      <c r="K287" s="52"/>
      <c r="L287" s="52"/>
      <c r="M287" s="52"/>
      <c r="N287" s="52"/>
      <c r="O287" s="52"/>
      <c r="P287" s="52"/>
    </row>
    <row r="288" spans="1:16" x14ac:dyDescent="0.25">
      <c r="A288" s="140"/>
      <c r="B288" s="143"/>
      <c r="C288" s="123"/>
      <c r="D288" s="25" t="s">
        <v>6</v>
      </c>
      <c r="E288" s="25">
        <v>734</v>
      </c>
      <c r="F288" s="25">
        <v>42.5</v>
      </c>
      <c r="G288" s="25">
        <f>E288-F288</f>
        <v>691.5</v>
      </c>
      <c r="H288" s="52">
        <v>734</v>
      </c>
      <c r="I288" s="52">
        <v>99.911000000000001</v>
      </c>
      <c r="J288" s="52">
        <v>634.08899999999994</v>
      </c>
      <c r="K288" s="52">
        <v>734</v>
      </c>
      <c r="L288" s="52">
        <v>130.44474637681159</v>
      </c>
      <c r="M288" s="52">
        <v>603.55525362318838</v>
      </c>
      <c r="N288" s="52">
        <v>734</v>
      </c>
      <c r="O288" s="52">
        <v>332</v>
      </c>
      <c r="P288" s="52">
        <v>402</v>
      </c>
    </row>
    <row r="289" spans="1:16" x14ac:dyDescent="0.25">
      <c r="A289" s="140"/>
      <c r="B289" s="143"/>
      <c r="C289" s="123"/>
      <c r="D289" s="25" t="s">
        <v>7</v>
      </c>
      <c r="E289" s="25"/>
      <c r="F289" s="25"/>
      <c r="G289" s="25"/>
      <c r="H289" s="52"/>
      <c r="I289" s="52"/>
      <c r="J289" s="52"/>
      <c r="K289" s="52"/>
      <c r="L289" s="52"/>
      <c r="M289" s="52"/>
      <c r="N289" s="52"/>
      <c r="O289" s="52"/>
      <c r="P289" s="52"/>
    </row>
    <row r="290" spans="1:16" x14ac:dyDescent="0.25">
      <c r="A290" s="140"/>
      <c r="B290" s="144"/>
      <c r="C290" s="123"/>
      <c r="D290" s="25" t="s">
        <v>8</v>
      </c>
      <c r="E290" s="25">
        <f>SUM(E286:E289)</f>
        <v>734</v>
      </c>
      <c r="F290" s="25">
        <f>F288</f>
        <v>42.5</v>
      </c>
      <c r="G290" s="25">
        <f>G288</f>
        <v>691.5</v>
      </c>
      <c r="H290" s="52">
        <v>734</v>
      </c>
      <c r="I290" s="52">
        <v>99.911000000000001</v>
      </c>
      <c r="J290" s="52">
        <v>634.08899999999994</v>
      </c>
      <c r="K290" s="52">
        <v>734</v>
      </c>
      <c r="L290" s="52">
        <v>130.44474637681159</v>
      </c>
      <c r="M290" s="52">
        <v>603.55525362318838</v>
      </c>
      <c r="N290" s="52">
        <v>734</v>
      </c>
      <c r="O290" s="83">
        <v>332</v>
      </c>
      <c r="P290" s="83">
        <v>402</v>
      </c>
    </row>
    <row r="291" spans="1:16" ht="15" customHeight="1" x14ac:dyDescent="0.25">
      <c r="A291" s="140"/>
      <c r="B291" s="142" t="s">
        <v>74</v>
      </c>
      <c r="C291" s="145" t="s">
        <v>240</v>
      </c>
      <c r="D291" s="25" t="s">
        <v>4</v>
      </c>
      <c r="E291" s="118" t="s">
        <v>175</v>
      </c>
      <c r="F291" s="119"/>
      <c r="G291" s="119"/>
      <c r="H291" s="119"/>
      <c r="I291" s="119"/>
      <c r="J291" s="120"/>
      <c r="K291" s="81"/>
      <c r="L291" s="81"/>
      <c r="M291" s="81"/>
      <c r="N291" s="83"/>
      <c r="O291" s="83"/>
      <c r="P291" s="83"/>
    </row>
    <row r="292" spans="1:16" ht="15" customHeight="1" x14ac:dyDescent="0.25">
      <c r="A292" s="140"/>
      <c r="B292" s="143"/>
      <c r="C292" s="146"/>
      <c r="D292" s="25" t="s">
        <v>5</v>
      </c>
      <c r="E292" s="118" t="s">
        <v>175</v>
      </c>
      <c r="F292" s="119"/>
      <c r="G292" s="119"/>
      <c r="H292" s="119"/>
      <c r="I292" s="119"/>
      <c r="J292" s="120"/>
      <c r="K292" s="81"/>
      <c r="L292" s="81"/>
      <c r="M292" s="81"/>
      <c r="N292" s="83"/>
      <c r="O292" s="83"/>
      <c r="P292" s="83"/>
    </row>
    <row r="293" spans="1:16" ht="15" customHeight="1" x14ac:dyDescent="0.25">
      <c r="A293" s="140"/>
      <c r="B293" s="143"/>
      <c r="C293" s="146"/>
      <c r="D293" s="25" t="s">
        <v>6</v>
      </c>
      <c r="E293" s="118" t="s">
        <v>175</v>
      </c>
      <c r="F293" s="119"/>
      <c r="G293" s="119"/>
      <c r="H293" s="119"/>
      <c r="I293" s="119"/>
      <c r="J293" s="120"/>
      <c r="K293" s="81">
        <v>1493</v>
      </c>
      <c r="L293" s="81">
        <v>150</v>
      </c>
      <c r="M293" s="81">
        <v>1343</v>
      </c>
      <c r="N293" s="83">
        <v>1493</v>
      </c>
      <c r="O293" s="83">
        <v>374</v>
      </c>
      <c r="P293" s="83">
        <v>1119</v>
      </c>
    </row>
    <row r="294" spans="1:16" ht="15" customHeight="1" x14ac:dyDescent="0.25">
      <c r="A294" s="140"/>
      <c r="B294" s="143"/>
      <c r="C294" s="146"/>
      <c r="D294" s="25" t="s">
        <v>7</v>
      </c>
      <c r="E294" s="118" t="s">
        <v>175</v>
      </c>
      <c r="F294" s="119"/>
      <c r="G294" s="119"/>
      <c r="H294" s="119"/>
      <c r="I294" s="119"/>
      <c r="J294" s="120"/>
      <c r="K294" s="81"/>
      <c r="L294" s="81"/>
      <c r="M294" s="81"/>
      <c r="N294" s="83"/>
      <c r="O294" s="83"/>
      <c r="P294" s="83"/>
    </row>
    <row r="295" spans="1:16" ht="15" customHeight="1" x14ac:dyDescent="0.25">
      <c r="A295" s="141"/>
      <c r="B295" s="144"/>
      <c r="C295" s="147"/>
      <c r="D295" s="25" t="s">
        <v>8</v>
      </c>
      <c r="E295" s="118" t="s">
        <v>175</v>
      </c>
      <c r="F295" s="119"/>
      <c r="G295" s="119"/>
      <c r="H295" s="119"/>
      <c r="I295" s="119"/>
      <c r="J295" s="120"/>
      <c r="K295" s="81">
        <v>1493</v>
      </c>
      <c r="L295" s="81">
        <v>150</v>
      </c>
      <c r="M295" s="81">
        <v>1343</v>
      </c>
      <c r="N295" s="83">
        <v>1493</v>
      </c>
      <c r="O295" s="83">
        <v>374</v>
      </c>
      <c r="P295" s="83">
        <v>1119</v>
      </c>
    </row>
    <row r="296" spans="1:16" ht="15" customHeight="1" x14ac:dyDescent="0.25">
      <c r="A296" s="131" t="s">
        <v>29</v>
      </c>
      <c r="B296" s="130" t="s">
        <v>30</v>
      </c>
      <c r="C296" s="151" t="s">
        <v>51</v>
      </c>
      <c r="D296" s="52" t="s">
        <v>4</v>
      </c>
      <c r="E296" s="52"/>
      <c r="F296" s="52"/>
      <c r="G296" s="56"/>
      <c r="H296" s="52"/>
      <c r="I296" s="52"/>
      <c r="J296" s="52"/>
      <c r="K296" s="52"/>
      <c r="L296" s="52"/>
      <c r="M296" s="52"/>
      <c r="N296" s="52"/>
      <c r="O296" s="52"/>
      <c r="P296" s="52"/>
    </row>
    <row r="297" spans="1:16" x14ac:dyDescent="0.25">
      <c r="A297" s="132"/>
      <c r="B297" s="130"/>
      <c r="C297" s="152"/>
      <c r="D297" s="52" t="s">
        <v>5</v>
      </c>
      <c r="E297" s="52">
        <v>1200</v>
      </c>
      <c r="F297" s="52">
        <v>650</v>
      </c>
      <c r="G297" s="56">
        <v>550</v>
      </c>
      <c r="H297" s="52">
        <v>1200</v>
      </c>
      <c r="I297" s="52">
        <v>650</v>
      </c>
      <c r="J297" s="52">
        <v>550</v>
      </c>
      <c r="K297" s="52">
        <v>1200</v>
      </c>
      <c r="L297" s="52">
        <v>650</v>
      </c>
      <c r="M297" s="52">
        <v>550</v>
      </c>
      <c r="N297" s="52">
        <v>1200</v>
      </c>
      <c r="O297" s="52">
        <v>650</v>
      </c>
      <c r="P297" s="52">
        <v>550</v>
      </c>
    </row>
    <row r="298" spans="1:16" x14ac:dyDescent="0.25">
      <c r="A298" s="132"/>
      <c r="B298" s="130"/>
      <c r="C298" s="152"/>
      <c r="D298" s="52" t="s">
        <v>6</v>
      </c>
      <c r="E298" s="52"/>
      <c r="F298" s="52"/>
      <c r="G298" s="56"/>
      <c r="H298" s="52"/>
      <c r="I298" s="52"/>
      <c r="J298" s="52"/>
      <c r="K298" s="52"/>
      <c r="L298" s="52"/>
      <c r="M298" s="52"/>
      <c r="N298" s="52"/>
      <c r="O298" s="52"/>
      <c r="P298" s="52"/>
    </row>
    <row r="299" spans="1:16" x14ac:dyDescent="0.25">
      <c r="A299" s="132"/>
      <c r="B299" s="130"/>
      <c r="C299" s="152"/>
      <c r="D299" s="52" t="s">
        <v>7</v>
      </c>
      <c r="E299" s="52"/>
      <c r="F299" s="52"/>
      <c r="G299" s="56"/>
      <c r="H299" s="52"/>
      <c r="I299" s="52"/>
      <c r="J299" s="52"/>
      <c r="K299" s="52"/>
      <c r="L299" s="52"/>
      <c r="M299" s="52"/>
      <c r="N299" s="52"/>
      <c r="O299" s="52"/>
      <c r="P299" s="52"/>
    </row>
    <row r="300" spans="1:16" x14ac:dyDescent="0.25">
      <c r="A300" s="132"/>
      <c r="B300" s="130"/>
      <c r="C300" s="121"/>
      <c r="D300" s="52" t="s">
        <v>8</v>
      </c>
      <c r="E300" s="52">
        <v>1200</v>
      </c>
      <c r="F300" s="52">
        <v>650</v>
      </c>
      <c r="G300" s="56">
        <v>550</v>
      </c>
      <c r="H300" s="52">
        <v>1200</v>
      </c>
      <c r="I300" s="52">
        <v>650</v>
      </c>
      <c r="J300" s="52">
        <v>550</v>
      </c>
      <c r="K300" s="52">
        <v>1200</v>
      </c>
      <c r="L300" s="52">
        <v>650</v>
      </c>
      <c r="M300" s="52">
        <v>550</v>
      </c>
      <c r="N300" s="52">
        <v>1200</v>
      </c>
      <c r="O300" s="52">
        <v>650</v>
      </c>
      <c r="P300" s="52">
        <v>550</v>
      </c>
    </row>
    <row r="301" spans="1:16" ht="15" customHeight="1" x14ac:dyDescent="0.25">
      <c r="A301" s="132"/>
      <c r="B301" s="148" t="s">
        <v>77</v>
      </c>
      <c r="C301" s="151" t="s">
        <v>132</v>
      </c>
      <c r="D301" s="52" t="s">
        <v>4</v>
      </c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</row>
    <row r="302" spans="1:16" ht="15" customHeight="1" x14ac:dyDescent="0.25">
      <c r="A302" s="132"/>
      <c r="B302" s="149"/>
      <c r="C302" s="152"/>
      <c r="D302" s="52" t="s">
        <v>5</v>
      </c>
      <c r="E302" s="52">
        <v>1700</v>
      </c>
      <c r="F302" s="52" t="e">
        <f>([1]Лист3!D326+[1]Лист3!D327+[1]Лист3!D328)/3</f>
        <v>#REF!</v>
      </c>
      <c r="G302" s="52" t="e">
        <f>E302-F302</f>
        <v>#REF!</v>
      </c>
      <c r="H302" s="52">
        <v>1700</v>
      </c>
      <c r="I302" s="52">
        <v>345</v>
      </c>
      <c r="J302" s="52">
        <v>1355</v>
      </c>
      <c r="K302" s="52">
        <v>1700</v>
      </c>
      <c r="L302" s="52">
        <v>289</v>
      </c>
      <c r="M302" s="52">
        <v>1411</v>
      </c>
      <c r="N302" s="52">
        <v>1700</v>
      </c>
      <c r="O302" s="52">
        <v>374</v>
      </c>
      <c r="P302" s="52">
        <v>1326</v>
      </c>
    </row>
    <row r="303" spans="1:16" ht="15" customHeight="1" x14ac:dyDescent="0.25">
      <c r="A303" s="132"/>
      <c r="B303" s="149"/>
      <c r="C303" s="152"/>
      <c r="D303" s="52" t="s">
        <v>6</v>
      </c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</row>
    <row r="304" spans="1:16" ht="15" customHeight="1" x14ac:dyDescent="0.25">
      <c r="A304" s="132"/>
      <c r="B304" s="149"/>
      <c r="C304" s="152"/>
      <c r="D304" s="52" t="s">
        <v>7</v>
      </c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</row>
    <row r="305" spans="1:16" ht="15" customHeight="1" x14ac:dyDescent="0.25">
      <c r="A305" s="132"/>
      <c r="B305" s="150"/>
      <c r="C305" s="121"/>
      <c r="D305" s="52" t="s">
        <v>8</v>
      </c>
      <c r="E305" s="52">
        <f>SUM(E301:E304)</f>
        <v>1700</v>
      </c>
      <c r="F305" s="52" t="e">
        <f t="shared" ref="F305" si="20">SUM(F301:F304)</f>
        <v>#REF!</v>
      </c>
      <c r="G305" s="52" t="e">
        <f t="shared" ref="G305" si="21">E305-F305</f>
        <v>#REF!</v>
      </c>
      <c r="H305" s="52">
        <v>1700</v>
      </c>
      <c r="I305" s="52">
        <v>345</v>
      </c>
      <c r="J305" s="52">
        <v>1355</v>
      </c>
      <c r="K305" s="52">
        <v>1700</v>
      </c>
      <c r="L305" s="52">
        <v>289</v>
      </c>
      <c r="M305" s="52">
        <v>1411</v>
      </c>
      <c r="N305" s="52">
        <v>1700</v>
      </c>
      <c r="O305" s="52">
        <v>374</v>
      </c>
      <c r="P305" s="52">
        <v>1326</v>
      </c>
    </row>
    <row r="306" spans="1:16" ht="15" customHeight="1" x14ac:dyDescent="0.25">
      <c r="A306" s="132"/>
      <c r="B306" s="19" t="s">
        <v>75</v>
      </c>
      <c r="C306" s="118" t="s">
        <v>65</v>
      </c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20"/>
    </row>
    <row r="307" spans="1:16" ht="15" customHeight="1" x14ac:dyDescent="0.25">
      <c r="A307" s="132"/>
      <c r="B307" s="19" t="s">
        <v>76</v>
      </c>
      <c r="C307" s="118" t="s">
        <v>65</v>
      </c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20"/>
    </row>
    <row r="308" spans="1:16" ht="15" customHeight="1" x14ac:dyDescent="0.25">
      <c r="A308" s="132"/>
      <c r="B308" s="19" t="s">
        <v>78</v>
      </c>
      <c r="C308" s="118" t="s">
        <v>65</v>
      </c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20"/>
    </row>
    <row r="309" spans="1:16" ht="15" customHeight="1" x14ac:dyDescent="0.25">
      <c r="A309" s="132"/>
      <c r="B309" s="19" t="s">
        <v>79</v>
      </c>
      <c r="C309" s="118" t="s">
        <v>65</v>
      </c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20"/>
    </row>
    <row r="310" spans="1:16" ht="15" customHeight="1" x14ac:dyDescent="0.25">
      <c r="A310" s="133"/>
      <c r="B310" s="19" t="s">
        <v>80</v>
      </c>
      <c r="C310" s="118" t="s">
        <v>65</v>
      </c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20"/>
    </row>
    <row r="311" spans="1:16" ht="15" customHeight="1" x14ac:dyDescent="0.25">
      <c r="A311" s="139" t="s">
        <v>101</v>
      </c>
      <c r="B311" s="19" t="s">
        <v>102</v>
      </c>
      <c r="C311" s="118" t="s">
        <v>65</v>
      </c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20"/>
    </row>
    <row r="312" spans="1:16" ht="15" customHeight="1" x14ac:dyDescent="0.25">
      <c r="A312" s="140"/>
      <c r="B312" s="19" t="s">
        <v>103</v>
      </c>
      <c r="C312" s="118" t="s">
        <v>65</v>
      </c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20"/>
    </row>
    <row r="313" spans="1:16" ht="15" customHeight="1" x14ac:dyDescent="0.25">
      <c r="A313" s="140"/>
      <c r="B313" s="19" t="s">
        <v>104</v>
      </c>
      <c r="C313" s="118" t="s">
        <v>65</v>
      </c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20"/>
    </row>
    <row r="314" spans="1:16" ht="15" customHeight="1" x14ac:dyDescent="0.25">
      <c r="A314" s="140"/>
      <c r="B314" s="19" t="s">
        <v>105</v>
      </c>
      <c r="C314" s="118" t="s">
        <v>65</v>
      </c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20"/>
    </row>
    <row r="315" spans="1:16" ht="15" customHeight="1" x14ac:dyDescent="0.25">
      <c r="A315" s="140"/>
      <c r="B315" s="19" t="s">
        <v>106</v>
      </c>
      <c r="C315" s="118" t="s">
        <v>65</v>
      </c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20"/>
    </row>
    <row r="316" spans="1:16" ht="15" customHeight="1" x14ac:dyDescent="0.25">
      <c r="A316" s="140"/>
      <c r="B316" s="19" t="s">
        <v>107</v>
      </c>
      <c r="C316" s="118" t="s">
        <v>65</v>
      </c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20"/>
    </row>
    <row r="317" spans="1:16" ht="15" customHeight="1" x14ac:dyDescent="0.25">
      <c r="A317" s="140"/>
      <c r="B317" s="19" t="s">
        <v>108</v>
      </c>
      <c r="C317" s="118" t="s">
        <v>65</v>
      </c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20"/>
    </row>
    <row r="318" spans="1:16" ht="15" customHeight="1" x14ac:dyDescent="0.25">
      <c r="A318" s="140"/>
      <c r="B318" s="19" t="s">
        <v>109</v>
      </c>
      <c r="C318" s="118" t="s">
        <v>65</v>
      </c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20"/>
    </row>
    <row r="319" spans="1:16" ht="15" customHeight="1" x14ac:dyDescent="0.25">
      <c r="A319" s="140"/>
      <c r="B319" s="19" t="s">
        <v>110</v>
      </c>
      <c r="C319" s="118" t="s">
        <v>65</v>
      </c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20"/>
    </row>
    <row r="320" spans="1:16" ht="15" customHeight="1" x14ac:dyDescent="0.25">
      <c r="A320" s="140"/>
      <c r="B320" s="19" t="s">
        <v>111</v>
      </c>
      <c r="C320" s="118" t="s">
        <v>65</v>
      </c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20"/>
    </row>
    <row r="321" spans="1:16" ht="15" customHeight="1" x14ac:dyDescent="0.25">
      <c r="A321" s="141"/>
      <c r="B321" s="19" t="s">
        <v>112</v>
      </c>
      <c r="C321" s="118" t="s">
        <v>65</v>
      </c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20"/>
    </row>
    <row r="322" spans="1:16" ht="15" customHeight="1" x14ac:dyDescent="0.25">
      <c r="A322" s="130" t="s">
        <v>48</v>
      </c>
      <c r="B322" s="130" t="s">
        <v>49</v>
      </c>
      <c r="C322" s="137" t="s">
        <v>176</v>
      </c>
      <c r="D322" s="71" t="s">
        <v>4</v>
      </c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</row>
    <row r="323" spans="1:16" x14ac:dyDescent="0.25">
      <c r="A323" s="130"/>
      <c r="B323" s="130"/>
      <c r="C323" s="137"/>
      <c r="D323" s="71" t="s">
        <v>5</v>
      </c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</row>
    <row r="324" spans="1:16" x14ac:dyDescent="0.25">
      <c r="A324" s="130"/>
      <c r="B324" s="130"/>
      <c r="C324" s="137"/>
      <c r="D324" s="71" t="s">
        <v>6</v>
      </c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</row>
    <row r="325" spans="1:16" x14ac:dyDescent="0.25">
      <c r="A325" s="130"/>
      <c r="B325" s="130"/>
      <c r="C325" s="137"/>
      <c r="D325" s="71" t="s">
        <v>7</v>
      </c>
      <c r="E325" s="72">
        <v>700</v>
      </c>
      <c r="F325" s="72">
        <v>241.48387096774192</v>
      </c>
      <c r="G325" s="72">
        <f t="shared" ref="G325" si="22">E325-F325</f>
        <v>458.51612903225805</v>
      </c>
      <c r="H325" s="72">
        <v>700</v>
      </c>
      <c r="I325" s="72">
        <v>241.48387096774192</v>
      </c>
      <c r="J325" s="72">
        <f t="shared" ref="J325" si="23">H325-I325</f>
        <v>458.51612903225805</v>
      </c>
      <c r="K325" s="72">
        <v>700</v>
      </c>
      <c r="L325" s="72">
        <v>241.48387096774192</v>
      </c>
      <c r="M325" s="72">
        <f t="shared" ref="M325" si="24">K325-L325</f>
        <v>458.51612903225805</v>
      </c>
      <c r="N325" s="72">
        <v>700</v>
      </c>
      <c r="O325" s="72">
        <v>241.48387096774192</v>
      </c>
      <c r="P325" s="72">
        <f t="shared" ref="P325" si="25">N325-O325</f>
        <v>458.51612903225805</v>
      </c>
    </row>
    <row r="326" spans="1:16" x14ac:dyDescent="0.25">
      <c r="A326" s="130"/>
      <c r="B326" s="130"/>
      <c r="C326" s="137"/>
      <c r="D326" s="71" t="s">
        <v>8</v>
      </c>
      <c r="E326" s="72">
        <f t="shared" ref="E326:G326" si="26">SUM(E322:E325)</f>
        <v>700</v>
      </c>
      <c r="F326" s="72">
        <f t="shared" si="26"/>
        <v>241.48387096774192</v>
      </c>
      <c r="G326" s="72">
        <f t="shared" si="26"/>
        <v>458.51612903225805</v>
      </c>
      <c r="H326" s="72">
        <f t="shared" ref="H326:J326" si="27">SUM(H322:H325)</f>
        <v>700</v>
      </c>
      <c r="I326" s="72">
        <f t="shared" si="27"/>
        <v>241.48387096774192</v>
      </c>
      <c r="J326" s="72">
        <f t="shared" si="27"/>
        <v>458.51612903225805</v>
      </c>
      <c r="K326" s="72">
        <f t="shared" ref="K326:M326" si="28">SUM(K322:K325)</f>
        <v>700</v>
      </c>
      <c r="L326" s="72">
        <f t="shared" si="28"/>
        <v>241.48387096774192</v>
      </c>
      <c r="M326" s="72">
        <f t="shared" si="28"/>
        <v>458.51612903225805</v>
      </c>
      <c r="N326" s="72">
        <f t="shared" ref="N326:P326" si="29">SUM(N322:N325)</f>
        <v>700</v>
      </c>
      <c r="O326" s="72">
        <f t="shared" si="29"/>
        <v>241.48387096774192</v>
      </c>
      <c r="P326" s="72">
        <f t="shared" si="29"/>
        <v>458.51612903225805</v>
      </c>
    </row>
    <row r="327" spans="1:16" ht="15" customHeight="1" x14ac:dyDescent="0.25">
      <c r="A327" s="130"/>
      <c r="B327" s="130"/>
      <c r="C327" s="125" t="s">
        <v>177</v>
      </c>
      <c r="D327" s="71" t="s">
        <v>4</v>
      </c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</row>
    <row r="328" spans="1:16" x14ac:dyDescent="0.25">
      <c r="A328" s="130"/>
      <c r="B328" s="130"/>
      <c r="C328" s="125"/>
      <c r="D328" s="71" t="s">
        <v>5</v>
      </c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</row>
    <row r="329" spans="1:16" x14ac:dyDescent="0.25">
      <c r="A329" s="130"/>
      <c r="B329" s="130"/>
      <c r="C329" s="125"/>
      <c r="D329" s="71" t="s">
        <v>6</v>
      </c>
      <c r="E329" s="72">
        <v>955</v>
      </c>
      <c r="F329" s="72">
        <v>153.45967741935485</v>
      </c>
      <c r="G329" s="72">
        <f t="shared" ref="G329" si="30">E329-F329</f>
        <v>801.54032258064512</v>
      </c>
      <c r="H329" s="72">
        <v>955</v>
      </c>
      <c r="I329" s="72">
        <v>153.45967741935485</v>
      </c>
      <c r="J329" s="72">
        <f t="shared" ref="J329" si="31">H329-I329</f>
        <v>801.54032258064512</v>
      </c>
      <c r="K329" s="72">
        <v>955</v>
      </c>
      <c r="L329" s="72">
        <v>153.45967741935485</v>
      </c>
      <c r="M329" s="72">
        <f t="shared" ref="M329" si="32">K329-L329</f>
        <v>801.54032258064512</v>
      </c>
      <c r="N329" s="72">
        <v>955</v>
      </c>
      <c r="O329" s="72">
        <v>153.45967741935485</v>
      </c>
      <c r="P329" s="72">
        <f t="shared" ref="P329" si="33">N329-O329</f>
        <v>801.54032258064512</v>
      </c>
    </row>
    <row r="330" spans="1:16" x14ac:dyDescent="0.25">
      <c r="A330" s="130"/>
      <c r="B330" s="130"/>
      <c r="C330" s="125"/>
      <c r="D330" s="71" t="s">
        <v>7</v>
      </c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</row>
    <row r="331" spans="1:16" x14ac:dyDescent="0.25">
      <c r="A331" s="130"/>
      <c r="B331" s="130"/>
      <c r="C331" s="125"/>
      <c r="D331" s="71" t="s">
        <v>8</v>
      </c>
      <c r="E331" s="72">
        <f t="shared" ref="E331:G331" si="34">SUM(E327:E330)</f>
        <v>955</v>
      </c>
      <c r="F331" s="72">
        <f t="shared" si="34"/>
        <v>153.45967741935485</v>
      </c>
      <c r="G331" s="72">
        <f t="shared" si="34"/>
        <v>801.54032258064512</v>
      </c>
      <c r="H331" s="72">
        <f t="shared" ref="H331:J331" si="35">SUM(H327:H330)</f>
        <v>955</v>
      </c>
      <c r="I331" s="72">
        <f t="shared" si="35"/>
        <v>153.45967741935485</v>
      </c>
      <c r="J331" s="72">
        <f t="shared" si="35"/>
        <v>801.54032258064512</v>
      </c>
      <c r="K331" s="72">
        <f t="shared" ref="K331:M331" si="36">SUM(K327:K330)</f>
        <v>955</v>
      </c>
      <c r="L331" s="72">
        <f t="shared" si="36"/>
        <v>153.45967741935485</v>
      </c>
      <c r="M331" s="72">
        <f t="shared" si="36"/>
        <v>801.54032258064512</v>
      </c>
      <c r="N331" s="72">
        <f t="shared" ref="N331:P331" si="37">SUM(N327:N330)</f>
        <v>955</v>
      </c>
      <c r="O331" s="72">
        <f t="shared" si="37"/>
        <v>153.45967741935485</v>
      </c>
      <c r="P331" s="72">
        <f t="shared" si="37"/>
        <v>801.54032258064512</v>
      </c>
    </row>
    <row r="332" spans="1:16" ht="15" customHeight="1" x14ac:dyDescent="0.25">
      <c r="A332" s="130"/>
      <c r="B332" s="130"/>
      <c r="C332" s="125" t="s">
        <v>178</v>
      </c>
      <c r="D332" s="71" t="s">
        <v>4</v>
      </c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</row>
    <row r="333" spans="1:16" x14ac:dyDescent="0.25">
      <c r="A333" s="130"/>
      <c r="B333" s="130"/>
      <c r="C333" s="125"/>
      <c r="D333" s="71" t="s">
        <v>5</v>
      </c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</row>
    <row r="334" spans="1:16" x14ac:dyDescent="0.25">
      <c r="A334" s="130"/>
      <c r="B334" s="130"/>
      <c r="C334" s="125"/>
      <c r="D334" s="71" t="s">
        <v>6</v>
      </c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</row>
    <row r="335" spans="1:16" x14ac:dyDescent="0.25">
      <c r="A335" s="130"/>
      <c r="B335" s="130"/>
      <c r="C335" s="125"/>
      <c r="D335" s="71" t="s">
        <v>7</v>
      </c>
      <c r="E335" s="72">
        <v>7264.97</v>
      </c>
      <c r="F335" s="72">
        <v>2224.7795698924733</v>
      </c>
      <c r="G335" s="72">
        <f t="shared" ref="G335" si="38">E335-F335</f>
        <v>5040.1904301075265</v>
      </c>
      <c r="H335" s="72">
        <v>7264.97</v>
      </c>
      <c r="I335" s="72">
        <v>2224.7795698924733</v>
      </c>
      <c r="J335" s="72">
        <f t="shared" ref="J335" si="39">H335-I335</f>
        <v>5040.1904301075265</v>
      </c>
      <c r="K335" s="72">
        <v>7264.97</v>
      </c>
      <c r="L335" s="72">
        <v>2224.7795698924733</v>
      </c>
      <c r="M335" s="72">
        <f t="shared" ref="M335" si="40">K335-L335</f>
        <v>5040.1904301075265</v>
      </c>
      <c r="N335" s="72">
        <v>7264.97</v>
      </c>
      <c r="O335" s="72">
        <v>2224.7795698924733</v>
      </c>
      <c r="P335" s="72">
        <f t="shared" ref="P335" si="41">N335-O335</f>
        <v>5040.1904301075265</v>
      </c>
    </row>
    <row r="336" spans="1:16" x14ac:dyDescent="0.25">
      <c r="A336" s="130"/>
      <c r="B336" s="130"/>
      <c r="C336" s="125"/>
      <c r="D336" s="73" t="s">
        <v>8</v>
      </c>
      <c r="E336" s="72">
        <f t="shared" ref="E336:G336" si="42">SUM(E332:E335)</f>
        <v>7264.97</v>
      </c>
      <c r="F336" s="72">
        <f t="shared" si="42"/>
        <v>2224.7795698924733</v>
      </c>
      <c r="G336" s="72">
        <f t="shared" si="42"/>
        <v>5040.1904301075265</v>
      </c>
      <c r="H336" s="72">
        <f t="shared" ref="H336:J336" si="43">SUM(H332:H335)</f>
        <v>7264.97</v>
      </c>
      <c r="I336" s="72">
        <f t="shared" si="43"/>
        <v>2224.7795698924733</v>
      </c>
      <c r="J336" s="72">
        <f t="shared" si="43"/>
        <v>5040.1904301075265</v>
      </c>
      <c r="K336" s="72">
        <f t="shared" ref="K336:M336" si="44">SUM(K332:K335)</f>
        <v>7264.97</v>
      </c>
      <c r="L336" s="72">
        <f t="shared" si="44"/>
        <v>2224.7795698924733</v>
      </c>
      <c r="M336" s="72">
        <f t="shared" si="44"/>
        <v>5040.1904301075265</v>
      </c>
      <c r="N336" s="72">
        <f t="shared" ref="N336:P336" si="45">SUM(N332:N335)</f>
        <v>7264.97</v>
      </c>
      <c r="O336" s="72">
        <f t="shared" si="45"/>
        <v>2224.7795698924733</v>
      </c>
      <c r="P336" s="72">
        <f t="shared" si="45"/>
        <v>5040.1904301075265</v>
      </c>
    </row>
    <row r="337" spans="1:16" x14ac:dyDescent="0.25">
      <c r="A337" s="130"/>
      <c r="B337" s="130"/>
      <c r="C337" s="125" t="s">
        <v>179</v>
      </c>
      <c r="D337" s="71" t="s">
        <v>4</v>
      </c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</row>
    <row r="338" spans="1:16" x14ac:dyDescent="0.25">
      <c r="A338" s="130"/>
      <c r="B338" s="130"/>
      <c r="C338" s="125"/>
      <c r="D338" s="71" t="s">
        <v>5</v>
      </c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</row>
    <row r="339" spans="1:16" x14ac:dyDescent="0.25">
      <c r="A339" s="130"/>
      <c r="B339" s="130"/>
      <c r="C339" s="125"/>
      <c r="D339" s="71" t="s">
        <v>6</v>
      </c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</row>
    <row r="340" spans="1:16" x14ac:dyDescent="0.25">
      <c r="A340" s="130"/>
      <c r="B340" s="130"/>
      <c r="C340" s="125"/>
      <c r="D340" s="71" t="s">
        <v>7</v>
      </c>
      <c r="E340" s="72">
        <v>687</v>
      </c>
      <c r="F340" s="72">
        <v>133.95430107526883</v>
      </c>
      <c r="G340" s="72">
        <f t="shared" ref="G340" si="46">E340-F340</f>
        <v>553.04569892473114</v>
      </c>
      <c r="H340" s="72">
        <v>687</v>
      </c>
      <c r="I340" s="72">
        <v>133.95430107526883</v>
      </c>
      <c r="J340" s="72">
        <f t="shared" ref="J340" si="47">H340-I340</f>
        <v>553.04569892473114</v>
      </c>
      <c r="K340" s="72">
        <v>687</v>
      </c>
      <c r="L340" s="72">
        <v>133.95430107526883</v>
      </c>
      <c r="M340" s="72">
        <f t="shared" ref="M340" si="48">K340-L340</f>
        <v>553.04569892473114</v>
      </c>
      <c r="N340" s="72">
        <v>687</v>
      </c>
      <c r="O340" s="72">
        <v>133.95430107526883</v>
      </c>
      <c r="P340" s="72">
        <f t="shared" ref="P340" si="49">N340-O340</f>
        <v>553.04569892473114</v>
      </c>
    </row>
    <row r="341" spans="1:16" x14ac:dyDescent="0.25">
      <c r="A341" s="130"/>
      <c r="B341" s="130"/>
      <c r="C341" s="125"/>
      <c r="D341" s="73" t="s">
        <v>8</v>
      </c>
      <c r="E341" s="72">
        <f t="shared" ref="E341:G341" si="50">SUM(E337:E340)</f>
        <v>687</v>
      </c>
      <c r="F341" s="72">
        <f t="shared" si="50"/>
        <v>133.95430107526883</v>
      </c>
      <c r="G341" s="72">
        <f t="shared" si="50"/>
        <v>553.04569892473114</v>
      </c>
      <c r="H341" s="72">
        <f t="shared" ref="H341:J341" si="51">SUM(H337:H340)</f>
        <v>687</v>
      </c>
      <c r="I341" s="72">
        <f t="shared" si="51"/>
        <v>133.95430107526883</v>
      </c>
      <c r="J341" s="72">
        <f t="shared" si="51"/>
        <v>553.04569892473114</v>
      </c>
      <c r="K341" s="72">
        <f t="shared" ref="K341:M341" si="52">SUM(K337:K340)</f>
        <v>687</v>
      </c>
      <c r="L341" s="72">
        <f t="shared" si="52"/>
        <v>133.95430107526883</v>
      </c>
      <c r="M341" s="72">
        <f t="shared" si="52"/>
        <v>553.04569892473114</v>
      </c>
      <c r="N341" s="72">
        <f t="shared" ref="N341:P341" si="53">SUM(N337:N340)</f>
        <v>687</v>
      </c>
      <c r="O341" s="72">
        <f t="shared" si="53"/>
        <v>133.95430107526883</v>
      </c>
      <c r="P341" s="72">
        <f t="shared" si="53"/>
        <v>553.04569892473114</v>
      </c>
    </row>
    <row r="342" spans="1:16" ht="15" customHeight="1" x14ac:dyDescent="0.25">
      <c r="A342" s="130"/>
      <c r="B342" s="130"/>
      <c r="C342" s="125" t="s">
        <v>178</v>
      </c>
      <c r="D342" s="71" t="s">
        <v>4</v>
      </c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</row>
    <row r="343" spans="1:16" x14ac:dyDescent="0.25">
      <c r="A343" s="130"/>
      <c r="B343" s="130"/>
      <c r="C343" s="125"/>
      <c r="D343" s="71" t="s">
        <v>5</v>
      </c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</row>
    <row r="344" spans="1:16" x14ac:dyDescent="0.25">
      <c r="A344" s="130"/>
      <c r="B344" s="130"/>
      <c r="C344" s="125"/>
      <c r="D344" s="71" t="s">
        <v>6</v>
      </c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</row>
    <row r="345" spans="1:16" x14ac:dyDescent="0.25">
      <c r="A345" s="130"/>
      <c r="B345" s="130"/>
      <c r="C345" s="125"/>
      <c r="D345" s="71" t="s">
        <v>7</v>
      </c>
      <c r="E345" s="72">
        <v>7264.97</v>
      </c>
      <c r="F345" s="72">
        <v>493.41935483870969</v>
      </c>
      <c r="G345" s="72">
        <f t="shared" ref="G345" si="54">E345-F345</f>
        <v>6771.550645161291</v>
      </c>
      <c r="H345" s="72">
        <v>7264.97</v>
      </c>
      <c r="I345" s="72">
        <v>493.41935483870969</v>
      </c>
      <c r="J345" s="72">
        <f t="shared" ref="J345" si="55">H345-I345</f>
        <v>6771.550645161291</v>
      </c>
      <c r="K345" s="72">
        <v>7264.97</v>
      </c>
      <c r="L345" s="72">
        <v>493.41935483870969</v>
      </c>
      <c r="M345" s="72">
        <f t="shared" ref="M345" si="56">K345-L345</f>
        <v>6771.550645161291</v>
      </c>
      <c r="N345" s="72">
        <v>7264.97</v>
      </c>
      <c r="O345" s="72">
        <v>493.41935483870969</v>
      </c>
      <c r="P345" s="72">
        <f t="shared" ref="P345" si="57">N345-O345</f>
        <v>6771.550645161291</v>
      </c>
    </row>
    <row r="346" spans="1:16" x14ac:dyDescent="0.25">
      <c r="A346" s="130"/>
      <c r="B346" s="130"/>
      <c r="C346" s="125"/>
      <c r="D346" s="73" t="s">
        <v>8</v>
      </c>
      <c r="E346" s="72">
        <f t="shared" ref="E346:G346" si="58">SUM(E342:E345)</f>
        <v>7264.97</v>
      </c>
      <c r="F346" s="72">
        <f t="shared" si="58"/>
        <v>493.41935483870969</v>
      </c>
      <c r="G346" s="72">
        <f t="shared" si="58"/>
        <v>6771.550645161291</v>
      </c>
      <c r="H346" s="72">
        <f t="shared" ref="H346:J346" si="59">SUM(H342:H345)</f>
        <v>7264.97</v>
      </c>
      <c r="I346" s="72">
        <f t="shared" si="59"/>
        <v>493.41935483870969</v>
      </c>
      <c r="J346" s="72">
        <f t="shared" si="59"/>
        <v>6771.550645161291</v>
      </c>
      <c r="K346" s="72">
        <f t="shared" ref="K346:M346" si="60">SUM(K342:K345)</f>
        <v>7264.97</v>
      </c>
      <c r="L346" s="72">
        <f t="shared" si="60"/>
        <v>493.41935483870969</v>
      </c>
      <c r="M346" s="72">
        <f t="shared" si="60"/>
        <v>6771.550645161291</v>
      </c>
      <c r="N346" s="72">
        <f t="shared" ref="N346:P346" si="61">SUM(N342:N345)</f>
        <v>7264.97</v>
      </c>
      <c r="O346" s="72">
        <f t="shared" si="61"/>
        <v>493.41935483870969</v>
      </c>
      <c r="P346" s="72">
        <f t="shared" si="61"/>
        <v>6771.550645161291</v>
      </c>
    </row>
    <row r="347" spans="1:16" ht="15" customHeight="1" x14ac:dyDescent="0.25">
      <c r="A347" s="130"/>
      <c r="B347" s="130"/>
      <c r="C347" s="125" t="s">
        <v>180</v>
      </c>
      <c r="D347" s="71" t="s">
        <v>4</v>
      </c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</row>
    <row r="348" spans="1:16" x14ac:dyDescent="0.25">
      <c r="A348" s="130"/>
      <c r="B348" s="130"/>
      <c r="C348" s="125"/>
      <c r="D348" s="71" t="s">
        <v>5</v>
      </c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</row>
    <row r="349" spans="1:16" x14ac:dyDescent="0.25">
      <c r="A349" s="130"/>
      <c r="B349" s="130"/>
      <c r="C349" s="125"/>
      <c r="D349" s="71" t="s">
        <v>6</v>
      </c>
      <c r="E349" s="72">
        <v>7127</v>
      </c>
      <c r="F349" s="72">
        <v>2422.1747311827958</v>
      </c>
      <c r="G349" s="72">
        <f t="shared" ref="G349" si="62">E349-F349</f>
        <v>4704.8252688172042</v>
      </c>
      <c r="H349" s="72">
        <v>7127</v>
      </c>
      <c r="I349" s="72">
        <v>2422.1747311827958</v>
      </c>
      <c r="J349" s="72">
        <f t="shared" ref="J349" si="63">H349-I349</f>
        <v>4704.8252688172042</v>
      </c>
      <c r="K349" s="72">
        <v>7127</v>
      </c>
      <c r="L349" s="72">
        <v>2422.1747311827958</v>
      </c>
      <c r="M349" s="72">
        <f t="shared" ref="M349" si="64">K349-L349</f>
        <v>4704.8252688172042</v>
      </c>
      <c r="N349" s="72">
        <v>7127</v>
      </c>
      <c r="O349" s="72">
        <v>2422.1747311827958</v>
      </c>
      <c r="P349" s="72">
        <f t="shared" ref="P349" si="65">N349-O349</f>
        <v>4704.8252688172042</v>
      </c>
    </row>
    <row r="350" spans="1:16" x14ac:dyDescent="0.25">
      <c r="A350" s="130"/>
      <c r="B350" s="130"/>
      <c r="C350" s="125"/>
      <c r="D350" s="71" t="s">
        <v>7</v>
      </c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</row>
    <row r="351" spans="1:16" x14ac:dyDescent="0.25">
      <c r="A351" s="130"/>
      <c r="B351" s="130"/>
      <c r="C351" s="125"/>
      <c r="D351" s="73" t="s">
        <v>8</v>
      </c>
      <c r="E351" s="72">
        <f t="shared" ref="E351:G351" si="66">SUM(E347:E350)</f>
        <v>7127</v>
      </c>
      <c r="F351" s="72">
        <f t="shared" si="66"/>
        <v>2422.1747311827958</v>
      </c>
      <c r="G351" s="72">
        <f t="shared" si="66"/>
        <v>4704.8252688172042</v>
      </c>
      <c r="H351" s="72">
        <f t="shared" ref="H351:J351" si="67">SUM(H347:H350)</f>
        <v>7127</v>
      </c>
      <c r="I351" s="72">
        <f t="shared" si="67"/>
        <v>2422.1747311827958</v>
      </c>
      <c r="J351" s="72">
        <f t="shared" si="67"/>
        <v>4704.8252688172042</v>
      </c>
      <c r="K351" s="72">
        <f t="shared" ref="K351:M351" si="68">SUM(K347:K350)</f>
        <v>7127</v>
      </c>
      <c r="L351" s="72">
        <f t="shared" si="68"/>
        <v>2422.1747311827958</v>
      </c>
      <c r="M351" s="72">
        <f t="shared" si="68"/>
        <v>4704.8252688172042</v>
      </c>
      <c r="N351" s="72">
        <f t="shared" ref="N351:P351" si="69">SUM(N347:N350)</f>
        <v>7127</v>
      </c>
      <c r="O351" s="72">
        <f t="shared" si="69"/>
        <v>2422.1747311827958</v>
      </c>
      <c r="P351" s="72">
        <f t="shared" si="69"/>
        <v>4704.8252688172042</v>
      </c>
    </row>
    <row r="352" spans="1:16" ht="15" customHeight="1" x14ac:dyDescent="0.25">
      <c r="A352" s="130"/>
      <c r="B352" s="130"/>
      <c r="C352" s="125" t="s">
        <v>181</v>
      </c>
      <c r="D352" s="71" t="s">
        <v>4</v>
      </c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</row>
    <row r="353" spans="1:16" x14ac:dyDescent="0.25">
      <c r="A353" s="130"/>
      <c r="B353" s="130"/>
      <c r="C353" s="125"/>
      <c r="D353" s="71" t="s">
        <v>5</v>
      </c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</row>
    <row r="354" spans="1:16" x14ac:dyDescent="0.25">
      <c r="A354" s="130"/>
      <c r="B354" s="130"/>
      <c r="C354" s="125"/>
      <c r="D354" s="71" t="s">
        <v>6</v>
      </c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</row>
    <row r="355" spans="1:16" x14ac:dyDescent="0.25">
      <c r="A355" s="130"/>
      <c r="B355" s="130"/>
      <c r="C355" s="125"/>
      <c r="D355" s="71" t="s">
        <v>7</v>
      </c>
      <c r="E355" s="72">
        <v>1250</v>
      </c>
      <c r="F355" s="72">
        <v>826.61290322580646</v>
      </c>
      <c r="G355" s="72">
        <f t="shared" ref="G355" si="70">E355-F355</f>
        <v>423.38709677419354</v>
      </c>
      <c r="H355" s="72">
        <v>1250</v>
      </c>
      <c r="I355" s="72">
        <v>826.61290322580646</v>
      </c>
      <c r="J355" s="72">
        <f t="shared" ref="J355" si="71">H355-I355</f>
        <v>423.38709677419354</v>
      </c>
      <c r="K355" s="72">
        <v>1250</v>
      </c>
      <c r="L355" s="72">
        <v>826.61290322580646</v>
      </c>
      <c r="M355" s="72">
        <f t="shared" ref="M355" si="72">K355-L355</f>
        <v>423.38709677419354</v>
      </c>
      <c r="N355" s="72">
        <v>1250</v>
      </c>
      <c r="O355" s="72">
        <v>826.61290322580646</v>
      </c>
      <c r="P355" s="72">
        <f t="shared" ref="P355" si="73">N355-O355</f>
        <v>423.38709677419354</v>
      </c>
    </row>
    <row r="356" spans="1:16" x14ac:dyDescent="0.25">
      <c r="A356" s="130"/>
      <c r="B356" s="130"/>
      <c r="C356" s="125"/>
      <c r="D356" s="73" t="s">
        <v>8</v>
      </c>
      <c r="E356" s="72">
        <f t="shared" ref="E356:G356" si="74">SUM(E352:E355)</f>
        <v>1250</v>
      </c>
      <c r="F356" s="72">
        <f t="shared" si="74"/>
        <v>826.61290322580646</v>
      </c>
      <c r="G356" s="72">
        <f t="shared" si="74"/>
        <v>423.38709677419354</v>
      </c>
      <c r="H356" s="72">
        <f t="shared" ref="H356:J356" si="75">SUM(H352:H355)</f>
        <v>1250</v>
      </c>
      <c r="I356" s="72">
        <f t="shared" si="75"/>
        <v>826.61290322580646</v>
      </c>
      <c r="J356" s="72">
        <f t="shared" si="75"/>
        <v>423.38709677419354</v>
      </c>
      <c r="K356" s="72">
        <f t="shared" ref="K356:M356" si="76">SUM(K352:K355)</f>
        <v>1250</v>
      </c>
      <c r="L356" s="72">
        <f t="shared" si="76"/>
        <v>826.61290322580646</v>
      </c>
      <c r="M356" s="72">
        <f t="shared" si="76"/>
        <v>423.38709677419354</v>
      </c>
      <c r="N356" s="72">
        <f t="shared" ref="N356:P356" si="77">SUM(N352:N355)</f>
        <v>1250</v>
      </c>
      <c r="O356" s="72">
        <f t="shared" si="77"/>
        <v>826.61290322580646</v>
      </c>
      <c r="P356" s="72">
        <f t="shared" si="77"/>
        <v>423.38709677419354</v>
      </c>
    </row>
    <row r="357" spans="1:16" x14ac:dyDescent="0.25">
      <c r="A357" s="130"/>
      <c r="B357" s="130"/>
      <c r="C357" s="125" t="s">
        <v>182</v>
      </c>
      <c r="D357" s="71" t="s">
        <v>4</v>
      </c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</row>
    <row r="358" spans="1:16" x14ac:dyDescent="0.25">
      <c r="A358" s="130"/>
      <c r="B358" s="130"/>
      <c r="C358" s="125"/>
      <c r="D358" s="71" t="s">
        <v>5</v>
      </c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</row>
    <row r="359" spans="1:16" x14ac:dyDescent="0.25">
      <c r="A359" s="130"/>
      <c r="B359" s="130"/>
      <c r="C359" s="125"/>
      <c r="D359" s="71" t="s">
        <v>6</v>
      </c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</row>
    <row r="360" spans="1:16" x14ac:dyDescent="0.25">
      <c r="A360" s="130"/>
      <c r="B360" s="130"/>
      <c r="C360" s="125"/>
      <c r="D360" s="71" t="s">
        <v>7</v>
      </c>
      <c r="E360" s="72">
        <v>2640</v>
      </c>
      <c r="F360" s="72">
        <v>412.26881720430106</v>
      </c>
      <c r="G360" s="72">
        <f t="shared" ref="G360" si="78">E360-F360</f>
        <v>2227.7311827956992</v>
      </c>
      <c r="H360" s="72">
        <v>2640</v>
      </c>
      <c r="I360" s="72">
        <v>412.26881720430106</v>
      </c>
      <c r="J360" s="72">
        <f t="shared" ref="J360" si="79">H360-I360</f>
        <v>2227.7311827956992</v>
      </c>
      <c r="K360" s="72">
        <v>2640</v>
      </c>
      <c r="L360" s="72">
        <v>412.26881720430106</v>
      </c>
      <c r="M360" s="72">
        <f t="shared" ref="M360" si="80">K360-L360</f>
        <v>2227.7311827956992</v>
      </c>
      <c r="N360" s="72">
        <v>2640</v>
      </c>
      <c r="O360" s="72">
        <v>412.26881720430106</v>
      </c>
      <c r="P360" s="72">
        <f t="shared" ref="P360" si="81">N360-O360</f>
        <v>2227.7311827956992</v>
      </c>
    </row>
    <row r="361" spans="1:16" x14ac:dyDescent="0.25">
      <c r="A361" s="130"/>
      <c r="B361" s="130"/>
      <c r="C361" s="125"/>
      <c r="D361" s="73" t="s">
        <v>8</v>
      </c>
      <c r="E361" s="72">
        <f t="shared" ref="E361:G361" si="82">SUM(E357:E360)</f>
        <v>2640</v>
      </c>
      <c r="F361" s="72">
        <f t="shared" si="82"/>
        <v>412.26881720430106</v>
      </c>
      <c r="G361" s="72">
        <f t="shared" si="82"/>
        <v>2227.7311827956992</v>
      </c>
      <c r="H361" s="72">
        <f t="shared" ref="H361:J361" si="83">SUM(H357:H360)</f>
        <v>2640</v>
      </c>
      <c r="I361" s="72">
        <f t="shared" si="83"/>
        <v>412.26881720430106</v>
      </c>
      <c r="J361" s="72">
        <f t="shared" si="83"/>
        <v>2227.7311827956992</v>
      </c>
      <c r="K361" s="72">
        <f t="shared" ref="K361:M361" si="84">SUM(K357:K360)</f>
        <v>2640</v>
      </c>
      <c r="L361" s="72">
        <f t="shared" si="84"/>
        <v>412.26881720430106</v>
      </c>
      <c r="M361" s="72">
        <f t="shared" si="84"/>
        <v>2227.7311827956992</v>
      </c>
      <c r="N361" s="72">
        <f t="shared" ref="N361:P361" si="85">SUM(N357:N360)</f>
        <v>2640</v>
      </c>
      <c r="O361" s="72">
        <f t="shared" si="85"/>
        <v>412.26881720430106</v>
      </c>
      <c r="P361" s="72">
        <f t="shared" si="85"/>
        <v>2227.7311827956992</v>
      </c>
    </row>
    <row r="362" spans="1:16" x14ac:dyDescent="0.25">
      <c r="A362" s="130"/>
      <c r="B362" s="130"/>
      <c r="C362" s="125" t="s">
        <v>183</v>
      </c>
      <c r="D362" s="71" t="s">
        <v>4</v>
      </c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</row>
    <row r="363" spans="1:16" x14ac:dyDescent="0.25">
      <c r="A363" s="130"/>
      <c r="B363" s="130"/>
      <c r="C363" s="125"/>
      <c r="D363" s="71" t="s">
        <v>5</v>
      </c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</row>
    <row r="364" spans="1:16" x14ac:dyDescent="0.25">
      <c r="A364" s="130"/>
      <c r="B364" s="130"/>
      <c r="C364" s="125"/>
      <c r="D364" s="71" t="s">
        <v>6</v>
      </c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</row>
    <row r="365" spans="1:16" x14ac:dyDescent="0.25">
      <c r="A365" s="130"/>
      <c r="B365" s="130"/>
      <c r="C365" s="125"/>
      <c r="D365" s="71" t="s">
        <v>7</v>
      </c>
      <c r="E365" s="72">
        <v>1244.8</v>
      </c>
      <c r="F365" s="72">
        <v>310.38709677419354</v>
      </c>
      <c r="G365" s="72">
        <f t="shared" ref="G365" si="86">E365-F365</f>
        <v>934.41290322580642</v>
      </c>
      <c r="H365" s="72">
        <v>1244.8</v>
      </c>
      <c r="I365" s="72">
        <v>310.38709677419354</v>
      </c>
      <c r="J365" s="72">
        <f t="shared" ref="J365" si="87">H365-I365</f>
        <v>934.41290322580642</v>
      </c>
      <c r="K365" s="72">
        <v>1244.8</v>
      </c>
      <c r="L365" s="72">
        <v>310.38709677419354</v>
      </c>
      <c r="M365" s="72">
        <f t="shared" ref="M365" si="88">K365-L365</f>
        <v>934.41290322580642</v>
      </c>
      <c r="N365" s="72">
        <v>1244.8</v>
      </c>
      <c r="O365" s="72">
        <v>310.38709677419354</v>
      </c>
      <c r="P365" s="72">
        <f t="shared" ref="P365" si="89">N365-O365</f>
        <v>934.41290322580642</v>
      </c>
    </row>
    <row r="366" spans="1:16" x14ac:dyDescent="0.25">
      <c r="A366" s="130"/>
      <c r="B366" s="130"/>
      <c r="C366" s="125"/>
      <c r="D366" s="73" t="s">
        <v>8</v>
      </c>
      <c r="E366" s="72">
        <f t="shared" ref="E366:G366" si="90">SUM(E362:E365)</f>
        <v>1244.8</v>
      </c>
      <c r="F366" s="72">
        <f t="shared" si="90"/>
        <v>310.38709677419354</v>
      </c>
      <c r="G366" s="72">
        <f t="shared" si="90"/>
        <v>934.41290322580642</v>
      </c>
      <c r="H366" s="72">
        <f t="shared" ref="H366:J366" si="91">SUM(H362:H365)</f>
        <v>1244.8</v>
      </c>
      <c r="I366" s="72">
        <f t="shared" si="91"/>
        <v>310.38709677419354</v>
      </c>
      <c r="J366" s="72">
        <f t="shared" si="91"/>
        <v>934.41290322580642</v>
      </c>
      <c r="K366" s="72">
        <f t="shared" ref="K366:M366" si="92">SUM(K362:K365)</f>
        <v>1244.8</v>
      </c>
      <c r="L366" s="72">
        <f t="shared" si="92"/>
        <v>310.38709677419354</v>
      </c>
      <c r="M366" s="72">
        <f t="shared" si="92"/>
        <v>934.41290322580642</v>
      </c>
      <c r="N366" s="72">
        <f t="shared" ref="N366:P366" si="93">SUM(N362:N365)</f>
        <v>1244.8</v>
      </c>
      <c r="O366" s="72">
        <f t="shared" si="93"/>
        <v>310.38709677419354</v>
      </c>
      <c r="P366" s="72">
        <f t="shared" si="93"/>
        <v>934.41290322580642</v>
      </c>
    </row>
    <row r="367" spans="1:16" x14ac:dyDescent="0.25">
      <c r="A367" s="130"/>
      <c r="B367" s="130"/>
      <c r="C367" s="125" t="s">
        <v>184</v>
      </c>
      <c r="D367" s="71" t="s">
        <v>4</v>
      </c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</row>
    <row r="368" spans="1:16" x14ac:dyDescent="0.25">
      <c r="A368" s="130"/>
      <c r="B368" s="130"/>
      <c r="C368" s="125"/>
      <c r="D368" s="71" t="s">
        <v>5</v>
      </c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</row>
    <row r="369" spans="1:16" x14ac:dyDescent="0.25">
      <c r="A369" s="130"/>
      <c r="B369" s="130"/>
      <c r="C369" s="125"/>
      <c r="D369" s="71" t="s">
        <v>6</v>
      </c>
      <c r="E369" s="72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</row>
    <row r="370" spans="1:16" x14ac:dyDescent="0.25">
      <c r="A370" s="130"/>
      <c r="B370" s="130"/>
      <c r="C370" s="125"/>
      <c r="D370" s="71" t="s">
        <v>7</v>
      </c>
      <c r="E370" s="72">
        <v>1060</v>
      </c>
      <c r="F370" s="72">
        <v>1881.6155913978494</v>
      </c>
      <c r="G370" s="72">
        <f t="shared" ref="G370" si="94">E370-F370</f>
        <v>-821.61559139784936</v>
      </c>
      <c r="H370" s="72">
        <v>1060</v>
      </c>
      <c r="I370" s="72">
        <v>1881.6155913978494</v>
      </c>
      <c r="J370" s="72">
        <f t="shared" ref="J370" si="95">H370-I370</f>
        <v>-821.61559139784936</v>
      </c>
      <c r="K370" s="72">
        <v>1060</v>
      </c>
      <c r="L370" s="72">
        <v>1881.6155913978494</v>
      </c>
      <c r="M370" s="72">
        <f t="shared" ref="M370" si="96">K370-L370</f>
        <v>-821.61559139784936</v>
      </c>
      <c r="N370" s="72">
        <v>1060</v>
      </c>
      <c r="O370" s="72">
        <v>1881.6155913978494</v>
      </c>
      <c r="P370" s="72">
        <f t="shared" ref="P370" si="97">N370-O370</f>
        <v>-821.61559139784936</v>
      </c>
    </row>
    <row r="371" spans="1:16" x14ac:dyDescent="0.25">
      <c r="A371" s="130"/>
      <c r="B371" s="130"/>
      <c r="C371" s="125"/>
      <c r="D371" s="71" t="s">
        <v>8</v>
      </c>
      <c r="E371" s="72">
        <f t="shared" ref="E371:G371" si="98">SUM(E367:E370)</f>
        <v>1060</v>
      </c>
      <c r="F371" s="72">
        <f t="shared" si="98"/>
        <v>1881.6155913978494</v>
      </c>
      <c r="G371" s="72">
        <f t="shared" si="98"/>
        <v>-821.61559139784936</v>
      </c>
      <c r="H371" s="72">
        <f t="shared" ref="H371:J371" si="99">SUM(H367:H370)</f>
        <v>1060</v>
      </c>
      <c r="I371" s="72">
        <f t="shared" si="99"/>
        <v>1881.6155913978494</v>
      </c>
      <c r="J371" s="72">
        <f t="shared" si="99"/>
        <v>-821.61559139784936</v>
      </c>
      <c r="K371" s="72">
        <f t="shared" ref="K371:M371" si="100">SUM(K367:K370)</f>
        <v>1060</v>
      </c>
      <c r="L371" s="72">
        <f t="shared" si="100"/>
        <v>1881.6155913978494</v>
      </c>
      <c r="M371" s="72">
        <f t="shared" si="100"/>
        <v>-821.61559139784936</v>
      </c>
      <c r="N371" s="72">
        <f t="shared" ref="N371:P371" si="101">SUM(N367:N370)</f>
        <v>1060</v>
      </c>
      <c r="O371" s="72">
        <f t="shared" si="101"/>
        <v>1881.6155913978494</v>
      </c>
      <c r="P371" s="72">
        <f t="shared" si="101"/>
        <v>-821.61559139784936</v>
      </c>
    </row>
    <row r="372" spans="1:16" x14ac:dyDescent="0.25">
      <c r="A372" s="130"/>
      <c r="B372" s="130"/>
      <c r="C372" s="125" t="s">
        <v>185</v>
      </c>
      <c r="D372" s="71" t="s">
        <v>4</v>
      </c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</row>
    <row r="373" spans="1:16" x14ac:dyDescent="0.25">
      <c r="A373" s="130"/>
      <c r="B373" s="130"/>
      <c r="C373" s="125"/>
      <c r="D373" s="71" t="s">
        <v>5</v>
      </c>
      <c r="E373" s="72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</row>
    <row r="374" spans="1:16" x14ac:dyDescent="0.25">
      <c r="A374" s="130"/>
      <c r="B374" s="130"/>
      <c r="C374" s="125"/>
      <c r="D374" s="71" t="s">
        <v>6</v>
      </c>
      <c r="E374" s="72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</row>
    <row r="375" spans="1:16" x14ac:dyDescent="0.25">
      <c r="A375" s="130"/>
      <c r="B375" s="130"/>
      <c r="C375" s="125"/>
      <c r="D375" s="71" t="s">
        <v>7</v>
      </c>
      <c r="E375" s="72">
        <v>750</v>
      </c>
      <c r="F375" s="72">
        <v>283.76075268817203</v>
      </c>
      <c r="G375" s="72">
        <f t="shared" ref="G375" si="102">E375-F375</f>
        <v>466.23924731182797</v>
      </c>
      <c r="H375" s="72">
        <v>750</v>
      </c>
      <c r="I375" s="72">
        <v>283.76075268817203</v>
      </c>
      <c r="J375" s="72">
        <f t="shared" ref="J375" si="103">H375-I375</f>
        <v>466.23924731182797</v>
      </c>
      <c r="K375" s="72">
        <v>750</v>
      </c>
      <c r="L375" s="72">
        <v>283.76075268817203</v>
      </c>
      <c r="M375" s="72">
        <f t="shared" ref="M375" si="104">K375-L375</f>
        <v>466.23924731182797</v>
      </c>
      <c r="N375" s="72">
        <v>750</v>
      </c>
      <c r="O375" s="72">
        <v>283.76075268817203</v>
      </c>
      <c r="P375" s="72">
        <f t="shared" ref="P375" si="105">N375-O375</f>
        <v>466.23924731182797</v>
      </c>
    </row>
    <row r="376" spans="1:16" x14ac:dyDescent="0.25">
      <c r="A376" s="130"/>
      <c r="B376" s="130"/>
      <c r="C376" s="125"/>
      <c r="D376" s="71" t="s">
        <v>8</v>
      </c>
      <c r="E376" s="72">
        <f t="shared" ref="E376:G376" si="106">SUM(E372:E375)</f>
        <v>750</v>
      </c>
      <c r="F376" s="72">
        <f t="shared" si="106"/>
        <v>283.76075268817203</v>
      </c>
      <c r="G376" s="72">
        <f t="shared" si="106"/>
        <v>466.23924731182797</v>
      </c>
      <c r="H376" s="72">
        <f t="shared" ref="H376:J376" si="107">SUM(H372:H375)</f>
        <v>750</v>
      </c>
      <c r="I376" s="72">
        <f t="shared" si="107"/>
        <v>283.76075268817203</v>
      </c>
      <c r="J376" s="72">
        <f t="shared" si="107"/>
        <v>466.23924731182797</v>
      </c>
      <c r="K376" s="72">
        <f t="shared" ref="K376:M376" si="108">SUM(K372:K375)</f>
        <v>750</v>
      </c>
      <c r="L376" s="72">
        <f t="shared" si="108"/>
        <v>283.76075268817203</v>
      </c>
      <c r="M376" s="72">
        <f t="shared" si="108"/>
        <v>466.23924731182797</v>
      </c>
      <c r="N376" s="72">
        <f t="shared" ref="N376:P376" si="109">SUM(N372:N375)</f>
        <v>750</v>
      </c>
      <c r="O376" s="72">
        <f t="shared" si="109"/>
        <v>283.76075268817203</v>
      </c>
      <c r="P376" s="72">
        <f t="shared" si="109"/>
        <v>466.23924731182797</v>
      </c>
    </row>
    <row r="377" spans="1:16" x14ac:dyDescent="0.25">
      <c r="A377" s="130"/>
      <c r="B377" s="130"/>
      <c r="C377" s="125" t="s">
        <v>186</v>
      </c>
      <c r="D377" s="71" t="s">
        <v>4</v>
      </c>
      <c r="E377" s="72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</row>
    <row r="378" spans="1:16" x14ac:dyDescent="0.25">
      <c r="A378" s="130"/>
      <c r="B378" s="130"/>
      <c r="C378" s="125"/>
      <c r="D378" s="71" t="s">
        <v>5</v>
      </c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</row>
    <row r="379" spans="1:16" x14ac:dyDescent="0.25">
      <c r="A379" s="130"/>
      <c r="B379" s="130"/>
      <c r="C379" s="125"/>
      <c r="D379" s="71" t="s">
        <v>6</v>
      </c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</row>
    <row r="380" spans="1:16" x14ac:dyDescent="0.25">
      <c r="A380" s="130"/>
      <c r="B380" s="130"/>
      <c r="C380" s="125"/>
      <c r="D380" s="71" t="s">
        <v>7</v>
      </c>
      <c r="E380" s="72">
        <v>1100</v>
      </c>
      <c r="F380" s="72">
        <v>239.04032258064515</v>
      </c>
      <c r="G380" s="72">
        <f t="shared" ref="G380" si="110">E380-F380</f>
        <v>860.95967741935488</v>
      </c>
      <c r="H380" s="72">
        <v>1100</v>
      </c>
      <c r="I380" s="72">
        <v>239.04032258064515</v>
      </c>
      <c r="J380" s="72">
        <f t="shared" ref="J380" si="111">H380-I380</f>
        <v>860.95967741935488</v>
      </c>
      <c r="K380" s="72">
        <v>1100</v>
      </c>
      <c r="L380" s="72">
        <v>239.04032258064515</v>
      </c>
      <c r="M380" s="72">
        <f t="shared" ref="M380" si="112">K380-L380</f>
        <v>860.95967741935488</v>
      </c>
      <c r="N380" s="72">
        <v>1100</v>
      </c>
      <c r="O380" s="72">
        <v>239.04032258064515</v>
      </c>
      <c r="P380" s="72">
        <f t="shared" ref="P380" si="113">N380-O380</f>
        <v>860.95967741935488</v>
      </c>
    </row>
    <row r="381" spans="1:16" x14ac:dyDescent="0.25">
      <c r="A381" s="130"/>
      <c r="B381" s="130"/>
      <c r="C381" s="125"/>
      <c r="D381" s="71" t="s">
        <v>8</v>
      </c>
      <c r="E381" s="72">
        <f t="shared" ref="E381:G381" si="114">SUM(E377:E380)</f>
        <v>1100</v>
      </c>
      <c r="F381" s="72">
        <f t="shared" si="114"/>
        <v>239.04032258064515</v>
      </c>
      <c r="G381" s="72">
        <f t="shared" si="114"/>
        <v>860.95967741935488</v>
      </c>
      <c r="H381" s="72">
        <f t="shared" ref="H381:J381" si="115">SUM(H377:H380)</f>
        <v>1100</v>
      </c>
      <c r="I381" s="72">
        <f t="shared" si="115"/>
        <v>239.04032258064515</v>
      </c>
      <c r="J381" s="72">
        <f t="shared" si="115"/>
        <v>860.95967741935488</v>
      </c>
      <c r="K381" s="72">
        <f t="shared" ref="K381:M381" si="116">SUM(K377:K380)</f>
        <v>1100</v>
      </c>
      <c r="L381" s="72">
        <f t="shared" si="116"/>
        <v>239.04032258064515</v>
      </c>
      <c r="M381" s="72">
        <f t="shared" si="116"/>
        <v>860.95967741935488</v>
      </c>
      <c r="N381" s="72">
        <f t="shared" ref="N381:P381" si="117">SUM(N377:N380)</f>
        <v>1100</v>
      </c>
      <c r="O381" s="72">
        <f t="shared" si="117"/>
        <v>239.04032258064515</v>
      </c>
      <c r="P381" s="72">
        <f t="shared" si="117"/>
        <v>860.95967741935488</v>
      </c>
    </row>
    <row r="382" spans="1:16" x14ac:dyDescent="0.25">
      <c r="A382" s="130"/>
      <c r="B382" s="130"/>
      <c r="C382" s="125" t="s">
        <v>187</v>
      </c>
      <c r="D382" s="71" t="s">
        <v>4</v>
      </c>
      <c r="E382" s="72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</row>
    <row r="383" spans="1:16" x14ac:dyDescent="0.25">
      <c r="A383" s="130"/>
      <c r="B383" s="130"/>
      <c r="C383" s="125"/>
      <c r="D383" s="71" t="s">
        <v>5</v>
      </c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</row>
    <row r="384" spans="1:16" x14ac:dyDescent="0.25">
      <c r="A384" s="130"/>
      <c r="B384" s="130"/>
      <c r="C384" s="125"/>
      <c r="D384" s="71" t="s">
        <v>6</v>
      </c>
      <c r="E384" s="72">
        <v>2470</v>
      </c>
      <c r="F384" s="72">
        <v>481.98924731182797</v>
      </c>
      <c r="G384" s="72">
        <f t="shared" ref="G384" si="118">E384-F384</f>
        <v>1988.010752688172</v>
      </c>
      <c r="H384" s="72">
        <v>2470</v>
      </c>
      <c r="I384" s="72">
        <v>481.98924731182797</v>
      </c>
      <c r="J384" s="72">
        <f t="shared" ref="J384" si="119">H384-I384</f>
        <v>1988.010752688172</v>
      </c>
      <c r="K384" s="72">
        <v>2470</v>
      </c>
      <c r="L384" s="72">
        <v>481.98924731182797</v>
      </c>
      <c r="M384" s="72">
        <f t="shared" ref="M384" si="120">K384-L384</f>
        <v>1988.010752688172</v>
      </c>
      <c r="N384" s="72">
        <v>2470</v>
      </c>
      <c r="O384" s="72">
        <v>481.98924731182797</v>
      </c>
      <c r="P384" s="72">
        <f t="shared" ref="P384" si="121">N384-O384</f>
        <v>1988.010752688172</v>
      </c>
    </row>
    <row r="385" spans="1:16" x14ac:dyDescent="0.25">
      <c r="A385" s="130"/>
      <c r="B385" s="130"/>
      <c r="C385" s="125"/>
      <c r="D385" s="71" t="s">
        <v>7</v>
      </c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</row>
    <row r="386" spans="1:16" x14ac:dyDescent="0.25">
      <c r="A386" s="130"/>
      <c r="B386" s="130"/>
      <c r="C386" s="125"/>
      <c r="D386" s="71" t="s">
        <v>8</v>
      </c>
      <c r="E386" s="72">
        <f t="shared" ref="E386:G386" si="122">SUM(E382:E385)</f>
        <v>2470</v>
      </c>
      <c r="F386" s="72">
        <f t="shared" si="122"/>
        <v>481.98924731182797</v>
      </c>
      <c r="G386" s="72">
        <f t="shared" si="122"/>
        <v>1988.010752688172</v>
      </c>
      <c r="H386" s="72">
        <f t="shared" ref="H386:J386" si="123">SUM(H382:H385)</f>
        <v>2470</v>
      </c>
      <c r="I386" s="72">
        <f t="shared" si="123"/>
        <v>481.98924731182797</v>
      </c>
      <c r="J386" s="72">
        <f t="shared" si="123"/>
        <v>1988.010752688172</v>
      </c>
      <c r="K386" s="72">
        <f t="shared" ref="K386:M386" si="124">SUM(K382:K385)</f>
        <v>2470</v>
      </c>
      <c r="L386" s="72">
        <f t="shared" si="124"/>
        <v>481.98924731182797</v>
      </c>
      <c r="M386" s="72">
        <f t="shared" si="124"/>
        <v>1988.010752688172</v>
      </c>
      <c r="N386" s="72">
        <f t="shared" ref="N386:P386" si="125">SUM(N382:N385)</f>
        <v>2470</v>
      </c>
      <c r="O386" s="72">
        <f t="shared" si="125"/>
        <v>481.98924731182797</v>
      </c>
      <c r="P386" s="72">
        <f t="shared" si="125"/>
        <v>1988.010752688172</v>
      </c>
    </row>
    <row r="387" spans="1:16" x14ac:dyDescent="0.25">
      <c r="A387" s="130"/>
      <c r="B387" s="130"/>
      <c r="C387" s="125" t="s">
        <v>188</v>
      </c>
      <c r="D387" s="71" t="s">
        <v>4</v>
      </c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</row>
    <row r="388" spans="1:16" x14ac:dyDescent="0.25">
      <c r="A388" s="130"/>
      <c r="B388" s="130"/>
      <c r="C388" s="125"/>
      <c r="D388" s="71" t="s">
        <v>5</v>
      </c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</row>
    <row r="389" spans="1:16" x14ac:dyDescent="0.25">
      <c r="A389" s="130"/>
      <c r="B389" s="130"/>
      <c r="C389" s="125"/>
      <c r="D389" s="71" t="s">
        <v>6</v>
      </c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</row>
    <row r="390" spans="1:16" x14ac:dyDescent="0.25">
      <c r="A390" s="130"/>
      <c r="B390" s="130"/>
      <c r="C390" s="125"/>
      <c r="D390" s="71" t="s">
        <v>7</v>
      </c>
      <c r="E390" s="72">
        <v>2773</v>
      </c>
      <c r="F390" s="72">
        <v>310.92741935483872</v>
      </c>
      <c r="G390" s="72">
        <f t="shared" ref="G390" si="126">E390-F390</f>
        <v>2462.0725806451615</v>
      </c>
      <c r="H390" s="72">
        <v>2773</v>
      </c>
      <c r="I390" s="72">
        <v>310.92741935483872</v>
      </c>
      <c r="J390" s="72">
        <f t="shared" ref="J390" si="127">H390-I390</f>
        <v>2462.0725806451615</v>
      </c>
      <c r="K390" s="72">
        <v>2773</v>
      </c>
      <c r="L390" s="72">
        <v>310.92741935483872</v>
      </c>
      <c r="M390" s="72">
        <f t="shared" ref="M390" si="128">K390-L390</f>
        <v>2462.0725806451615</v>
      </c>
      <c r="N390" s="72">
        <v>2773</v>
      </c>
      <c r="O390" s="72">
        <v>310.92741935483872</v>
      </c>
      <c r="P390" s="72">
        <f t="shared" ref="P390" si="129">N390-O390</f>
        <v>2462.0725806451615</v>
      </c>
    </row>
    <row r="391" spans="1:16" x14ac:dyDescent="0.25">
      <c r="A391" s="130"/>
      <c r="B391" s="130"/>
      <c r="C391" s="125"/>
      <c r="D391" s="71" t="s">
        <v>8</v>
      </c>
      <c r="E391" s="72">
        <f t="shared" ref="E391:G391" si="130">SUM(E387:E390)</f>
        <v>2773</v>
      </c>
      <c r="F391" s="72">
        <f t="shared" si="130"/>
        <v>310.92741935483872</v>
      </c>
      <c r="G391" s="72">
        <f t="shared" si="130"/>
        <v>2462.0725806451615</v>
      </c>
      <c r="H391" s="72">
        <f t="shared" ref="H391:J391" si="131">SUM(H387:H390)</f>
        <v>2773</v>
      </c>
      <c r="I391" s="72">
        <f t="shared" si="131"/>
        <v>310.92741935483872</v>
      </c>
      <c r="J391" s="72">
        <f t="shared" si="131"/>
        <v>2462.0725806451615</v>
      </c>
      <c r="K391" s="72">
        <f t="shared" ref="K391:M391" si="132">SUM(K387:K390)</f>
        <v>2773</v>
      </c>
      <c r="L391" s="72">
        <f t="shared" si="132"/>
        <v>310.92741935483872</v>
      </c>
      <c r="M391" s="72">
        <f t="shared" si="132"/>
        <v>2462.0725806451615</v>
      </c>
      <c r="N391" s="72">
        <f t="shared" ref="N391:P391" si="133">SUM(N387:N390)</f>
        <v>2773</v>
      </c>
      <c r="O391" s="72">
        <f t="shared" si="133"/>
        <v>310.92741935483872</v>
      </c>
      <c r="P391" s="72">
        <f t="shared" si="133"/>
        <v>2462.0725806451615</v>
      </c>
    </row>
    <row r="392" spans="1:16" x14ac:dyDescent="0.25">
      <c r="A392" s="130"/>
      <c r="B392" s="130"/>
      <c r="C392" s="125" t="s">
        <v>189</v>
      </c>
      <c r="D392" s="71" t="s">
        <v>4</v>
      </c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</row>
    <row r="393" spans="1:16" x14ac:dyDescent="0.25">
      <c r="A393" s="130"/>
      <c r="B393" s="130"/>
      <c r="C393" s="125"/>
      <c r="D393" s="71" t="s">
        <v>5</v>
      </c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</row>
    <row r="394" spans="1:16" x14ac:dyDescent="0.25">
      <c r="A394" s="130"/>
      <c r="B394" s="130"/>
      <c r="C394" s="125"/>
      <c r="D394" s="71" t="s">
        <v>6</v>
      </c>
      <c r="E394" s="72">
        <v>689.5</v>
      </c>
      <c r="F394" s="72">
        <v>145.94623655913978</v>
      </c>
      <c r="G394" s="72">
        <f t="shared" ref="G394" si="134">E394-F394</f>
        <v>543.55376344086017</v>
      </c>
      <c r="H394" s="72">
        <v>689.5</v>
      </c>
      <c r="I394" s="72">
        <v>145.94623655913978</v>
      </c>
      <c r="J394" s="72">
        <f t="shared" ref="J394" si="135">H394-I394</f>
        <v>543.55376344086017</v>
      </c>
      <c r="K394" s="72">
        <v>689.5</v>
      </c>
      <c r="L394" s="72">
        <v>145.94623655913978</v>
      </c>
      <c r="M394" s="72">
        <f t="shared" ref="M394" si="136">K394-L394</f>
        <v>543.55376344086017</v>
      </c>
      <c r="N394" s="72">
        <v>689.5</v>
      </c>
      <c r="O394" s="72">
        <v>145.94623655913978</v>
      </c>
      <c r="P394" s="72">
        <f t="shared" ref="P394" si="137">N394-O394</f>
        <v>543.55376344086017</v>
      </c>
    </row>
    <row r="395" spans="1:16" x14ac:dyDescent="0.25">
      <c r="A395" s="130"/>
      <c r="B395" s="130"/>
      <c r="C395" s="125"/>
      <c r="D395" s="71" t="s">
        <v>7</v>
      </c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</row>
    <row r="396" spans="1:16" x14ac:dyDescent="0.25">
      <c r="A396" s="130"/>
      <c r="B396" s="130"/>
      <c r="C396" s="125"/>
      <c r="D396" s="71" t="s">
        <v>8</v>
      </c>
      <c r="E396" s="72">
        <f t="shared" ref="E396:G396" si="138">SUM(E392:E395)</f>
        <v>689.5</v>
      </c>
      <c r="F396" s="72">
        <f t="shared" si="138"/>
        <v>145.94623655913978</v>
      </c>
      <c r="G396" s="72">
        <f t="shared" si="138"/>
        <v>543.55376344086017</v>
      </c>
      <c r="H396" s="72">
        <f t="shared" ref="H396:J396" si="139">SUM(H392:H395)</f>
        <v>689.5</v>
      </c>
      <c r="I396" s="72">
        <f t="shared" si="139"/>
        <v>145.94623655913978</v>
      </c>
      <c r="J396" s="72">
        <f t="shared" si="139"/>
        <v>543.55376344086017</v>
      </c>
      <c r="K396" s="72">
        <f t="shared" ref="K396:M396" si="140">SUM(K392:K395)</f>
        <v>689.5</v>
      </c>
      <c r="L396" s="72">
        <f t="shared" si="140"/>
        <v>145.94623655913978</v>
      </c>
      <c r="M396" s="72">
        <f t="shared" si="140"/>
        <v>543.55376344086017</v>
      </c>
      <c r="N396" s="72">
        <f t="shared" ref="N396:P396" si="141">SUM(N392:N395)</f>
        <v>689.5</v>
      </c>
      <c r="O396" s="72">
        <f t="shared" si="141"/>
        <v>145.94623655913978</v>
      </c>
      <c r="P396" s="72">
        <f t="shared" si="141"/>
        <v>543.55376344086017</v>
      </c>
    </row>
    <row r="397" spans="1:16" x14ac:dyDescent="0.25">
      <c r="A397" s="130"/>
      <c r="B397" s="130"/>
      <c r="C397" s="125" t="s">
        <v>190</v>
      </c>
      <c r="D397" s="71" t="s">
        <v>4</v>
      </c>
      <c r="E397" s="72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</row>
    <row r="398" spans="1:16" x14ac:dyDescent="0.25">
      <c r="A398" s="130"/>
      <c r="B398" s="130"/>
      <c r="C398" s="125"/>
      <c r="D398" s="71" t="s">
        <v>5</v>
      </c>
      <c r="E398" s="72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</row>
    <row r="399" spans="1:16" x14ac:dyDescent="0.25">
      <c r="A399" s="130"/>
      <c r="B399" s="130"/>
      <c r="C399" s="125"/>
      <c r="D399" s="71" t="s">
        <v>6</v>
      </c>
      <c r="E399" s="72">
        <v>1232.0999999999999</v>
      </c>
      <c r="F399" s="72">
        <v>91.841397849462368</v>
      </c>
      <c r="G399" s="72">
        <f t="shared" ref="G399" si="142">E399-F399</f>
        <v>1140.2586021505376</v>
      </c>
      <c r="H399" s="72">
        <v>1232.0999999999999</v>
      </c>
      <c r="I399" s="72">
        <v>91.841397849462368</v>
      </c>
      <c r="J399" s="72">
        <f t="shared" ref="J399" si="143">H399-I399</f>
        <v>1140.2586021505376</v>
      </c>
      <c r="K399" s="72">
        <v>1232.0999999999999</v>
      </c>
      <c r="L399" s="72">
        <v>91.841397849462368</v>
      </c>
      <c r="M399" s="72">
        <f t="shared" ref="M399" si="144">K399-L399</f>
        <v>1140.2586021505376</v>
      </c>
      <c r="N399" s="72">
        <v>1232.0999999999999</v>
      </c>
      <c r="O399" s="72">
        <v>91.841397849462368</v>
      </c>
      <c r="P399" s="72">
        <f t="shared" ref="P399" si="145">N399-O399</f>
        <v>1140.2586021505376</v>
      </c>
    </row>
    <row r="400" spans="1:16" x14ac:dyDescent="0.25">
      <c r="A400" s="130"/>
      <c r="B400" s="130"/>
      <c r="C400" s="125"/>
      <c r="D400" s="71" t="s">
        <v>7</v>
      </c>
      <c r="E400" s="72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</row>
    <row r="401" spans="1:16" x14ac:dyDescent="0.25">
      <c r="A401" s="130"/>
      <c r="B401" s="130"/>
      <c r="C401" s="125"/>
      <c r="D401" s="71" t="s">
        <v>8</v>
      </c>
      <c r="E401" s="72">
        <f t="shared" ref="E401:G401" si="146">SUM(E397:E400)</f>
        <v>1232.0999999999999</v>
      </c>
      <c r="F401" s="72">
        <f t="shared" si="146"/>
        <v>91.841397849462368</v>
      </c>
      <c r="G401" s="72">
        <f t="shared" si="146"/>
        <v>1140.2586021505376</v>
      </c>
      <c r="H401" s="72">
        <f t="shared" ref="H401:J401" si="147">SUM(H397:H400)</f>
        <v>1232.0999999999999</v>
      </c>
      <c r="I401" s="72">
        <f t="shared" si="147"/>
        <v>91.841397849462368</v>
      </c>
      <c r="J401" s="72">
        <f t="shared" si="147"/>
        <v>1140.2586021505376</v>
      </c>
      <c r="K401" s="72">
        <f t="shared" ref="K401:M401" si="148">SUM(K397:K400)</f>
        <v>1232.0999999999999</v>
      </c>
      <c r="L401" s="72">
        <f t="shared" si="148"/>
        <v>91.841397849462368</v>
      </c>
      <c r="M401" s="72">
        <f t="shared" si="148"/>
        <v>1140.2586021505376</v>
      </c>
      <c r="N401" s="72">
        <f t="shared" ref="N401:P401" si="149">SUM(N397:N400)</f>
        <v>1232.0999999999999</v>
      </c>
      <c r="O401" s="72">
        <f t="shared" si="149"/>
        <v>91.841397849462368</v>
      </c>
      <c r="P401" s="72">
        <f t="shared" si="149"/>
        <v>1140.2586021505376</v>
      </c>
    </row>
    <row r="402" spans="1:16" x14ac:dyDescent="0.25">
      <c r="A402" s="130"/>
      <c r="B402" s="130"/>
      <c r="C402" s="125" t="s">
        <v>191</v>
      </c>
      <c r="D402" s="71" t="s">
        <v>4</v>
      </c>
      <c r="E402" s="72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</row>
    <row r="403" spans="1:16" x14ac:dyDescent="0.25">
      <c r="A403" s="130"/>
      <c r="B403" s="130"/>
      <c r="C403" s="125"/>
      <c r="D403" s="71" t="s">
        <v>5</v>
      </c>
      <c r="E403" s="72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</row>
    <row r="404" spans="1:16" x14ac:dyDescent="0.25">
      <c r="A404" s="130"/>
      <c r="B404" s="130"/>
      <c r="C404" s="125"/>
      <c r="D404" s="71" t="s">
        <v>6</v>
      </c>
      <c r="E404" s="72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</row>
    <row r="405" spans="1:16" x14ac:dyDescent="0.25">
      <c r="A405" s="130"/>
      <c r="B405" s="130"/>
      <c r="C405" s="125"/>
      <c r="D405" s="71" t="s">
        <v>7</v>
      </c>
      <c r="E405" s="72">
        <v>900</v>
      </c>
      <c r="F405" s="72">
        <v>596.12903225806451</v>
      </c>
      <c r="G405" s="72">
        <f t="shared" ref="G405" si="150">E405-F405</f>
        <v>303.87096774193549</v>
      </c>
      <c r="H405" s="72">
        <v>900</v>
      </c>
      <c r="I405" s="72">
        <v>596.12903225806451</v>
      </c>
      <c r="J405" s="72">
        <f t="shared" ref="J405" si="151">H405-I405</f>
        <v>303.87096774193549</v>
      </c>
      <c r="K405" s="72">
        <v>900</v>
      </c>
      <c r="L405" s="72">
        <v>596.12903225806451</v>
      </c>
      <c r="M405" s="72">
        <f t="shared" ref="M405" si="152">K405-L405</f>
        <v>303.87096774193549</v>
      </c>
      <c r="N405" s="72">
        <v>900</v>
      </c>
      <c r="O405" s="72">
        <v>596.12903225806451</v>
      </c>
      <c r="P405" s="72">
        <f t="shared" ref="P405" si="153">N405-O405</f>
        <v>303.87096774193549</v>
      </c>
    </row>
    <row r="406" spans="1:16" x14ac:dyDescent="0.25">
      <c r="A406" s="130"/>
      <c r="B406" s="130"/>
      <c r="C406" s="125"/>
      <c r="D406" s="71" t="s">
        <v>8</v>
      </c>
      <c r="E406" s="72">
        <f t="shared" ref="E406:G406" si="154">SUM(E402:E405)</f>
        <v>900</v>
      </c>
      <c r="F406" s="72">
        <f t="shared" si="154"/>
        <v>596.12903225806451</v>
      </c>
      <c r="G406" s="72">
        <f t="shared" si="154"/>
        <v>303.87096774193549</v>
      </c>
      <c r="H406" s="72">
        <f t="shared" ref="H406:J406" si="155">SUM(H402:H405)</f>
        <v>900</v>
      </c>
      <c r="I406" s="72">
        <f t="shared" si="155"/>
        <v>596.12903225806451</v>
      </c>
      <c r="J406" s="72">
        <f t="shared" si="155"/>
        <v>303.87096774193549</v>
      </c>
      <c r="K406" s="72">
        <f t="shared" ref="K406:M406" si="156">SUM(K402:K405)</f>
        <v>900</v>
      </c>
      <c r="L406" s="72">
        <f t="shared" si="156"/>
        <v>596.12903225806451</v>
      </c>
      <c r="M406" s="72">
        <f t="shared" si="156"/>
        <v>303.87096774193549</v>
      </c>
      <c r="N406" s="72">
        <f t="shared" ref="N406:P406" si="157">SUM(N402:N405)</f>
        <v>900</v>
      </c>
      <c r="O406" s="72">
        <f t="shared" si="157"/>
        <v>596.12903225806451</v>
      </c>
      <c r="P406" s="72">
        <f t="shared" si="157"/>
        <v>303.87096774193549</v>
      </c>
    </row>
    <row r="407" spans="1:16" x14ac:dyDescent="0.25">
      <c r="A407" s="130"/>
      <c r="B407" s="130"/>
      <c r="C407" s="125" t="s">
        <v>192</v>
      </c>
      <c r="D407" s="71" t="s">
        <v>4</v>
      </c>
      <c r="E407" s="72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</row>
    <row r="408" spans="1:16" x14ac:dyDescent="0.25">
      <c r="A408" s="130"/>
      <c r="B408" s="130"/>
      <c r="C408" s="125"/>
      <c r="D408" s="71" t="s">
        <v>5</v>
      </c>
      <c r="E408" s="72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</row>
    <row r="409" spans="1:16" x14ac:dyDescent="0.25">
      <c r="A409" s="130"/>
      <c r="B409" s="130"/>
      <c r="C409" s="125"/>
      <c r="D409" s="71" t="s">
        <v>6</v>
      </c>
      <c r="E409" s="72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</row>
    <row r="410" spans="1:16" x14ac:dyDescent="0.25">
      <c r="A410" s="130"/>
      <c r="B410" s="130"/>
      <c r="C410" s="125"/>
      <c r="D410" s="71" t="s">
        <v>7</v>
      </c>
      <c r="E410" s="72">
        <v>1394.4</v>
      </c>
      <c r="F410" s="72">
        <v>306.83870967741933</v>
      </c>
      <c r="G410" s="72">
        <f t="shared" ref="G410" si="158">E410-F410</f>
        <v>1087.5612903225808</v>
      </c>
      <c r="H410" s="72">
        <v>1394.4</v>
      </c>
      <c r="I410" s="72">
        <v>306.83870967741933</v>
      </c>
      <c r="J410" s="72">
        <f t="shared" ref="J410" si="159">H410-I410</f>
        <v>1087.5612903225808</v>
      </c>
      <c r="K410" s="72">
        <v>1394.4</v>
      </c>
      <c r="L410" s="72">
        <v>306.83870967741933</v>
      </c>
      <c r="M410" s="72">
        <f t="shared" ref="M410" si="160">K410-L410</f>
        <v>1087.5612903225808</v>
      </c>
      <c r="N410" s="72">
        <v>1394.4</v>
      </c>
      <c r="O410" s="72">
        <v>306.83870967741933</v>
      </c>
      <c r="P410" s="72">
        <f t="shared" ref="P410" si="161">N410-O410</f>
        <v>1087.5612903225808</v>
      </c>
    </row>
    <row r="411" spans="1:16" x14ac:dyDescent="0.25">
      <c r="A411" s="130"/>
      <c r="B411" s="130"/>
      <c r="C411" s="125"/>
      <c r="D411" s="71" t="s">
        <v>8</v>
      </c>
      <c r="E411" s="72">
        <f t="shared" ref="E411:G411" si="162">SUM(E407:E410)</f>
        <v>1394.4</v>
      </c>
      <c r="F411" s="72">
        <f t="shared" si="162"/>
        <v>306.83870967741933</v>
      </c>
      <c r="G411" s="72">
        <f t="shared" si="162"/>
        <v>1087.5612903225808</v>
      </c>
      <c r="H411" s="72">
        <f t="shared" ref="H411:J411" si="163">SUM(H407:H410)</f>
        <v>1394.4</v>
      </c>
      <c r="I411" s="72">
        <f t="shared" si="163"/>
        <v>306.83870967741933</v>
      </c>
      <c r="J411" s="72">
        <f t="shared" si="163"/>
        <v>1087.5612903225808</v>
      </c>
      <c r="K411" s="72">
        <f t="shared" ref="K411:M411" si="164">SUM(K407:K410)</f>
        <v>1394.4</v>
      </c>
      <c r="L411" s="72">
        <f t="shared" si="164"/>
        <v>306.83870967741933</v>
      </c>
      <c r="M411" s="72">
        <f t="shared" si="164"/>
        <v>1087.5612903225808</v>
      </c>
      <c r="N411" s="72">
        <f t="shared" ref="N411:P411" si="165">SUM(N407:N410)</f>
        <v>1394.4</v>
      </c>
      <c r="O411" s="72">
        <f t="shared" si="165"/>
        <v>306.83870967741933</v>
      </c>
      <c r="P411" s="72">
        <f t="shared" si="165"/>
        <v>1087.5612903225808</v>
      </c>
    </row>
    <row r="412" spans="1:16" x14ac:dyDescent="0.25">
      <c r="A412" s="130"/>
      <c r="B412" s="130"/>
      <c r="C412" s="125" t="s">
        <v>193</v>
      </c>
      <c r="D412" s="71" t="s">
        <v>4</v>
      </c>
      <c r="E412" s="72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</row>
    <row r="413" spans="1:16" x14ac:dyDescent="0.25">
      <c r="A413" s="130"/>
      <c r="B413" s="130"/>
      <c r="C413" s="125"/>
      <c r="D413" s="71" t="s">
        <v>5</v>
      </c>
      <c r="E413" s="72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</row>
    <row r="414" spans="1:16" x14ac:dyDescent="0.25">
      <c r="A414" s="130"/>
      <c r="B414" s="130"/>
      <c r="C414" s="125"/>
      <c r="D414" s="71" t="s">
        <v>6</v>
      </c>
      <c r="E414" s="72">
        <v>32898.862000000001</v>
      </c>
      <c r="F414" s="72">
        <v>7221.2903225806449</v>
      </c>
      <c r="G414" s="72">
        <f t="shared" ref="G414" si="166">E414-F414</f>
        <v>25677.571677419357</v>
      </c>
      <c r="H414" s="72">
        <v>32898.862000000001</v>
      </c>
      <c r="I414" s="72">
        <v>7221.2903225806449</v>
      </c>
      <c r="J414" s="72">
        <f t="shared" ref="J414" si="167">H414-I414</f>
        <v>25677.571677419357</v>
      </c>
      <c r="K414" s="72">
        <v>32898.862000000001</v>
      </c>
      <c r="L414" s="72">
        <v>7221.2903225806449</v>
      </c>
      <c r="M414" s="72">
        <f t="shared" ref="M414" si="168">K414-L414</f>
        <v>25677.571677419357</v>
      </c>
      <c r="N414" s="72">
        <v>32898.862000000001</v>
      </c>
      <c r="O414" s="72">
        <v>7221.2903225806449</v>
      </c>
      <c r="P414" s="72">
        <f t="shared" ref="P414" si="169">N414-O414</f>
        <v>25677.571677419357</v>
      </c>
    </row>
    <row r="415" spans="1:16" x14ac:dyDescent="0.25">
      <c r="A415" s="130"/>
      <c r="B415" s="130"/>
      <c r="C415" s="125"/>
      <c r="D415" s="71" t="s">
        <v>7</v>
      </c>
      <c r="E415" s="72"/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</row>
    <row r="416" spans="1:16" x14ac:dyDescent="0.25">
      <c r="A416" s="130"/>
      <c r="B416" s="130"/>
      <c r="C416" s="125"/>
      <c r="D416" s="71" t="s">
        <v>8</v>
      </c>
      <c r="E416" s="72">
        <f t="shared" ref="E416:G416" si="170">SUM(E412:E415)</f>
        <v>32898.862000000001</v>
      </c>
      <c r="F416" s="72">
        <f t="shared" si="170"/>
        <v>7221.2903225806449</v>
      </c>
      <c r="G416" s="72">
        <f t="shared" si="170"/>
        <v>25677.571677419357</v>
      </c>
      <c r="H416" s="72">
        <f t="shared" ref="H416:J416" si="171">SUM(H412:H415)</f>
        <v>32898.862000000001</v>
      </c>
      <c r="I416" s="72">
        <f t="shared" si="171"/>
        <v>7221.2903225806449</v>
      </c>
      <c r="J416" s="72">
        <f t="shared" si="171"/>
        <v>25677.571677419357</v>
      </c>
      <c r="K416" s="72">
        <f t="shared" ref="K416:M416" si="172">SUM(K412:K415)</f>
        <v>32898.862000000001</v>
      </c>
      <c r="L416" s="72">
        <f t="shared" si="172"/>
        <v>7221.2903225806449</v>
      </c>
      <c r="M416" s="72">
        <f t="shared" si="172"/>
        <v>25677.571677419357</v>
      </c>
      <c r="N416" s="72">
        <f t="shared" ref="N416:P416" si="173">SUM(N412:N415)</f>
        <v>32898.862000000001</v>
      </c>
      <c r="O416" s="72">
        <f t="shared" si="173"/>
        <v>7221.2903225806449</v>
      </c>
      <c r="P416" s="72">
        <f t="shared" si="173"/>
        <v>25677.571677419357</v>
      </c>
    </row>
    <row r="417" spans="1:16" x14ac:dyDescent="0.25">
      <c r="A417" s="130"/>
      <c r="B417" s="130"/>
      <c r="C417" s="125" t="s">
        <v>194</v>
      </c>
      <c r="D417" s="71" t="s">
        <v>4</v>
      </c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</row>
    <row r="418" spans="1:16" x14ac:dyDescent="0.25">
      <c r="A418" s="130"/>
      <c r="B418" s="130"/>
      <c r="C418" s="125"/>
      <c r="D418" s="71" t="s">
        <v>5</v>
      </c>
      <c r="E418" s="72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</row>
    <row r="419" spans="1:16" x14ac:dyDescent="0.25">
      <c r="A419" s="130"/>
      <c r="B419" s="130"/>
      <c r="C419" s="125"/>
      <c r="D419" s="71" t="s">
        <v>6</v>
      </c>
      <c r="E419" s="72">
        <v>1302</v>
      </c>
      <c r="F419" s="72"/>
      <c r="G419" s="72">
        <f t="shared" ref="G419:G420" si="174">E419-F419</f>
        <v>1302</v>
      </c>
      <c r="H419" s="72">
        <v>1302</v>
      </c>
      <c r="I419" s="72"/>
      <c r="J419" s="72">
        <f t="shared" ref="J419:J420" si="175">H419-I419</f>
        <v>1302</v>
      </c>
      <c r="K419" s="72">
        <v>1302</v>
      </c>
      <c r="L419" s="72"/>
      <c r="M419" s="72">
        <f t="shared" ref="M419:M420" si="176">K419-L419</f>
        <v>1302</v>
      </c>
      <c r="N419" s="72">
        <v>1302</v>
      </c>
      <c r="O419" s="72"/>
      <c r="P419" s="72">
        <f t="shared" ref="P419:P420" si="177">N419-O419</f>
        <v>1302</v>
      </c>
    </row>
    <row r="420" spans="1:16" x14ac:dyDescent="0.25">
      <c r="A420" s="130"/>
      <c r="B420" s="130"/>
      <c r="C420" s="125"/>
      <c r="D420" s="71" t="s">
        <v>7</v>
      </c>
      <c r="E420" s="72"/>
      <c r="F420" s="72"/>
      <c r="G420" s="72">
        <f t="shared" si="174"/>
        <v>0</v>
      </c>
      <c r="H420" s="72"/>
      <c r="I420" s="72"/>
      <c r="J420" s="72">
        <f t="shared" si="175"/>
        <v>0</v>
      </c>
      <c r="K420" s="72"/>
      <c r="L420" s="72"/>
      <c r="M420" s="72">
        <f t="shared" si="176"/>
        <v>0</v>
      </c>
      <c r="N420" s="72"/>
      <c r="O420" s="72"/>
      <c r="P420" s="72">
        <f t="shared" si="177"/>
        <v>0</v>
      </c>
    </row>
    <row r="421" spans="1:16" x14ac:dyDescent="0.25">
      <c r="A421" s="130"/>
      <c r="B421" s="130"/>
      <c r="C421" s="125"/>
      <c r="D421" s="71" t="s">
        <v>8</v>
      </c>
      <c r="E421" s="72">
        <f t="shared" ref="E421:G421" si="178">SUM(E417:E420)</f>
        <v>1302</v>
      </c>
      <c r="F421" s="72">
        <f t="shared" si="178"/>
        <v>0</v>
      </c>
      <c r="G421" s="72">
        <f t="shared" si="178"/>
        <v>1302</v>
      </c>
      <c r="H421" s="72">
        <f t="shared" ref="H421:J421" si="179">SUM(H417:H420)</f>
        <v>1302</v>
      </c>
      <c r="I421" s="72">
        <f t="shared" si="179"/>
        <v>0</v>
      </c>
      <c r="J421" s="72">
        <f t="shared" si="179"/>
        <v>1302</v>
      </c>
      <c r="K421" s="72">
        <f t="shared" ref="K421:M421" si="180">SUM(K417:K420)</f>
        <v>1302</v>
      </c>
      <c r="L421" s="72">
        <f t="shared" si="180"/>
        <v>0</v>
      </c>
      <c r="M421" s="72">
        <f t="shared" si="180"/>
        <v>1302</v>
      </c>
      <c r="N421" s="72">
        <f t="shared" ref="N421:P421" si="181">SUM(N417:N420)</f>
        <v>1302</v>
      </c>
      <c r="O421" s="72">
        <f t="shared" si="181"/>
        <v>0</v>
      </c>
      <c r="P421" s="72">
        <f t="shared" si="181"/>
        <v>1302</v>
      </c>
    </row>
    <row r="422" spans="1:16" x14ac:dyDescent="0.25">
      <c r="A422" s="130"/>
      <c r="B422" s="130"/>
      <c r="C422" s="125" t="s">
        <v>194</v>
      </c>
      <c r="D422" s="71" t="s">
        <v>4</v>
      </c>
      <c r="E422" s="72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</row>
    <row r="423" spans="1:16" x14ac:dyDescent="0.25">
      <c r="A423" s="130"/>
      <c r="B423" s="130"/>
      <c r="C423" s="125"/>
      <c r="D423" s="71" t="s">
        <v>5</v>
      </c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</row>
    <row r="424" spans="1:16" x14ac:dyDescent="0.25">
      <c r="A424" s="130"/>
      <c r="B424" s="130"/>
      <c r="C424" s="125"/>
      <c r="D424" s="71" t="s">
        <v>6</v>
      </c>
      <c r="E424" s="72">
        <v>1860</v>
      </c>
      <c r="F424" s="72"/>
      <c r="G424" s="72">
        <f t="shared" ref="G424:G425" si="182">E424-F424</f>
        <v>1860</v>
      </c>
      <c r="H424" s="72">
        <v>1860</v>
      </c>
      <c r="I424" s="72"/>
      <c r="J424" s="72">
        <f t="shared" ref="J424:J425" si="183">H424-I424</f>
        <v>1860</v>
      </c>
      <c r="K424" s="72">
        <v>1860</v>
      </c>
      <c r="L424" s="72"/>
      <c r="M424" s="72">
        <f t="shared" ref="M424:M425" si="184">K424-L424</f>
        <v>1860</v>
      </c>
      <c r="N424" s="72">
        <v>1860</v>
      </c>
      <c r="O424" s="72"/>
      <c r="P424" s="72">
        <f t="shared" ref="P424:P425" si="185">N424-O424</f>
        <v>1860</v>
      </c>
    </row>
    <row r="425" spans="1:16" x14ac:dyDescent="0.25">
      <c r="A425" s="130"/>
      <c r="B425" s="130"/>
      <c r="C425" s="125"/>
      <c r="D425" s="71" t="s">
        <v>7</v>
      </c>
      <c r="E425" s="72"/>
      <c r="F425" s="72"/>
      <c r="G425" s="72">
        <f t="shared" si="182"/>
        <v>0</v>
      </c>
      <c r="H425" s="72"/>
      <c r="I425" s="72"/>
      <c r="J425" s="72">
        <f t="shared" si="183"/>
        <v>0</v>
      </c>
      <c r="K425" s="72"/>
      <c r="L425" s="72"/>
      <c r="M425" s="72">
        <f t="shared" si="184"/>
        <v>0</v>
      </c>
      <c r="N425" s="72"/>
      <c r="O425" s="72"/>
      <c r="P425" s="72">
        <f t="shared" si="185"/>
        <v>0</v>
      </c>
    </row>
    <row r="426" spans="1:16" x14ac:dyDescent="0.25">
      <c r="A426" s="130"/>
      <c r="B426" s="130"/>
      <c r="C426" s="125"/>
      <c r="D426" s="71" t="s">
        <v>8</v>
      </c>
      <c r="E426" s="72">
        <f t="shared" ref="E426:G426" si="186">SUM(E422:E425)</f>
        <v>1860</v>
      </c>
      <c r="F426" s="72">
        <f t="shared" si="186"/>
        <v>0</v>
      </c>
      <c r="G426" s="72">
        <f t="shared" si="186"/>
        <v>1860</v>
      </c>
      <c r="H426" s="72">
        <f t="shared" ref="H426:J426" si="187">SUM(H422:H425)</f>
        <v>1860</v>
      </c>
      <c r="I426" s="72">
        <f t="shared" si="187"/>
        <v>0</v>
      </c>
      <c r="J426" s="72">
        <f t="shared" si="187"/>
        <v>1860</v>
      </c>
      <c r="K426" s="72">
        <f t="shared" ref="K426:M426" si="188">SUM(K422:K425)</f>
        <v>1860</v>
      </c>
      <c r="L426" s="72">
        <f t="shared" si="188"/>
        <v>0</v>
      </c>
      <c r="M426" s="72">
        <f t="shared" si="188"/>
        <v>1860</v>
      </c>
      <c r="N426" s="72">
        <f t="shared" ref="N426:P426" si="189">SUM(N422:N425)</f>
        <v>1860</v>
      </c>
      <c r="O426" s="72">
        <f t="shared" si="189"/>
        <v>0</v>
      </c>
      <c r="P426" s="72">
        <f t="shared" si="189"/>
        <v>1860</v>
      </c>
    </row>
    <row r="427" spans="1:16" x14ac:dyDescent="0.25">
      <c r="A427" s="130"/>
      <c r="B427" s="130"/>
      <c r="C427" s="125" t="s">
        <v>195</v>
      </c>
      <c r="D427" s="71" t="s">
        <v>4</v>
      </c>
      <c r="E427" s="72"/>
      <c r="F427" s="72"/>
      <c r="G427" s="72"/>
      <c r="H427" s="72"/>
      <c r="I427" s="72"/>
      <c r="J427" s="72"/>
      <c r="K427" s="72"/>
      <c r="L427" s="72"/>
      <c r="M427" s="72"/>
      <c r="N427" s="72"/>
      <c r="O427" s="72"/>
      <c r="P427" s="72"/>
    </row>
    <row r="428" spans="1:16" x14ac:dyDescent="0.25">
      <c r="A428" s="130"/>
      <c r="B428" s="130"/>
      <c r="C428" s="125"/>
      <c r="D428" s="71" t="s">
        <v>5</v>
      </c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</row>
    <row r="429" spans="1:16" x14ac:dyDescent="0.25">
      <c r="A429" s="130"/>
      <c r="B429" s="130"/>
      <c r="C429" s="125"/>
      <c r="D429" s="71" t="s">
        <v>6</v>
      </c>
      <c r="E429" s="72">
        <v>1880</v>
      </c>
      <c r="F429" s="72">
        <v>527.70698924731187</v>
      </c>
      <c r="G429" s="72">
        <f t="shared" ref="G429" si="190">E429-F429</f>
        <v>1352.2930107526881</v>
      </c>
      <c r="H429" s="72">
        <v>1880</v>
      </c>
      <c r="I429" s="72">
        <v>527.70698924731187</v>
      </c>
      <c r="J429" s="72">
        <f t="shared" ref="J429" si="191">H429-I429</f>
        <v>1352.2930107526881</v>
      </c>
      <c r="K429" s="72">
        <v>1880</v>
      </c>
      <c r="L429" s="72">
        <v>527.70698924731187</v>
      </c>
      <c r="M429" s="72">
        <f t="shared" ref="M429" si="192">K429-L429</f>
        <v>1352.2930107526881</v>
      </c>
      <c r="N429" s="72">
        <v>1880</v>
      </c>
      <c r="O429" s="72">
        <v>527.70698924731187</v>
      </c>
      <c r="P429" s="72">
        <f t="shared" ref="P429" si="193">N429-O429</f>
        <v>1352.2930107526881</v>
      </c>
    </row>
    <row r="430" spans="1:16" x14ac:dyDescent="0.25">
      <c r="A430" s="130"/>
      <c r="B430" s="130"/>
      <c r="C430" s="125"/>
      <c r="D430" s="71" t="s">
        <v>7</v>
      </c>
      <c r="E430" s="72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</row>
    <row r="431" spans="1:16" x14ac:dyDescent="0.25">
      <c r="A431" s="130"/>
      <c r="B431" s="130"/>
      <c r="C431" s="125"/>
      <c r="D431" s="71" t="s">
        <v>8</v>
      </c>
      <c r="E431" s="72">
        <f t="shared" ref="E431:G431" si="194">SUM(E427:E430)</f>
        <v>1880</v>
      </c>
      <c r="F431" s="72">
        <f t="shared" si="194"/>
        <v>527.70698924731187</v>
      </c>
      <c r="G431" s="72">
        <f t="shared" si="194"/>
        <v>1352.2930107526881</v>
      </c>
      <c r="H431" s="72">
        <f t="shared" ref="H431:J431" si="195">SUM(H427:H430)</f>
        <v>1880</v>
      </c>
      <c r="I431" s="72">
        <f t="shared" si="195"/>
        <v>527.70698924731187</v>
      </c>
      <c r="J431" s="72">
        <f t="shared" si="195"/>
        <v>1352.2930107526881</v>
      </c>
      <c r="K431" s="72">
        <f t="shared" ref="K431:M431" si="196">SUM(K427:K430)</f>
        <v>1880</v>
      </c>
      <c r="L431" s="72">
        <f t="shared" si="196"/>
        <v>527.70698924731187</v>
      </c>
      <c r="M431" s="72">
        <f t="shared" si="196"/>
        <v>1352.2930107526881</v>
      </c>
      <c r="N431" s="72">
        <f t="shared" ref="N431:P431" si="197">SUM(N427:N430)</f>
        <v>1880</v>
      </c>
      <c r="O431" s="72">
        <f t="shared" si="197"/>
        <v>527.70698924731187</v>
      </c>
      <c r="P431" s="72">
        <f t="shared" si="197"/>
        <v>1352.2930107526881</v>
      </c>
    </row>
    <row r="432" spans="1:16" x14ac:dyDescent="0.25">
      <c r="A432" s="130"/>
      <c r="B432" s="130"/>
      <c r="C432" s="125" t="s">
        <v>196</v>
      </c>
      <c r="D432" s="71" t="s">
        <v>4</v>
      </c>
      <c r="E432" s="72"/>
      <c r="F432" s="72"/>
      <c r="G432" s="72"/>
      <c r="H432" s="72"/>
      <c r="I432" s="72"/>
      <c r="J432" s="72"/>
      <c r="K432" s="72"/>
      <c r="L432" s="72"/>
      <c r="M432" s="72"/>
      <c r="N432" s="72"/>
      <c r="O432" s="72"/>
      <c r="P432" s="72"/>
    </row>
    <row r="433" spans="1:16" x14ac:dyDescent="0.25">
      <c r="A433" s="130"/>
      <c r="B433" s="130"/>
      <c r="C433" s="125"/>
      <c r="D433" s="71" t="s">
        <v>5</v>
      </c>
      <c r="E433" s="72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</row>
    <row r="434" spans="1:16" x14ac:dyDescent="0.25">
      <c r="A434" s="130"/>
      <c r="B434" s="130"/>
      <c r="C434" s="125"/>
      <c r="D434" s="71" t="s">
        <v>6</v>
      </c>
      <c r="E434" s="72">
        <v>1630</v>
      </c>
      <c r="F434" s="72">
        <v>260.21505376344084</v>
      </c>
      <c r="G434" s="72">
        <f t="shared" ref="G434" si="198">E434-F434</f>
        <v>1369.7849462365591</v>
      </c>
      <c r="H434" s="72">
        <v>1630</v>
      </c>
      <c r="I434" s="72">
        <v>260.21505376344084</v>
      </c>
      <c r="J434" s="72">
        <f t="shared" ref="J434" si="199">H434-I434</f>
        <v>1369.7849462365591</v>
      </c>
      <c r="K434" s="72">
        <v>1630</v>
      </c>
      <c r="L434" s="72">
        <v>260.21505376344084</v>
      </c>
      <c r="M434" s="72">
        <f t="shared" ref="M434" si="200">K434-L434</f>
        <v>1369.7849462365591</v>
      </c>
      <c r="N434" s="72">
        <v>1630</v>
      </c>
      <c r="O434" s="72">
        <v>260.21505376344084</v>
      </c>
      <c r="P434" s="72">
        <f t="shared" ref="P434" si="201">N434-O434</f>
        <v>1369.7849462365591</v>
      </c>
    </row>
    <row r="435" spans="1:16" x14ac:dyDescent="0.25">
      <c r="A435" s="130"/>
      <c r="B435" s="130"/>
      <c r="C435" s="125"/>
      <c r="D435" s="71" t="s">
        <v>7</v>
      </c>
      <c r="E435" s="72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</row>
    <row r="436" spans="1:16" x14ac:dyDescent="0.25">
      <c r="A436" s="130"/>
      <c r="B436" s="130"/>
      <c r="C436" s="125"/>
      <c r="D436" s="71" t="s">
        <v>8</v>
      </c>
      <c r="E436" s="72">
        <f t="shared" ref="E436:G436" si="202">SUM(E432:E435)</f>
        <v>1630</v>
      </c>
      <c r="F436" s="72">
        <f t="shared" si="202"/>
        <v>260.21505376344084</v>
      </c>
      <c r="G436" s="72">
        <f t="shared" si="202"/>
        <v>1369.7849462365591</v>
      </c>
      <c r="H436" s="72">
        <f t="shared" ref="H436:J436" si="203">SUM(H432:H435)</f>
        <v>1630</v>
      </c>
      <c r="I436" s="72">
        <f t="shared" si="203"/>
        <v>260.21505376344084</v>
      </c>
      <c r="J436" s="72">
        <f t="shared" si="203"/>
        <v>1369.7849462365591</v>
      </c>
      <c r="K436" s="72">
        <f t="shared" ref="K436:M436" si="204">SUM(K432:K435)</f>
        <v>1630</v>
      </c>
      <c r="L436" s="72">
        <f t="shared" si="204"/>
        <v>260.21505376344084</v>
      </c>
      <c r="M436" s="72">
        <f t="shared" si="204"/>
        <v>1369.7849462365591</v>
      </c>
      <c r="N436" s="72">
        <f t="shared" ref="N436:P436" si="205">SUM(N432:N435)</f>
        <v>1630</v>
      </c>
      <c r="O436" s="72">
        <f t="shared" si="205"/>
        <v>260.21505376344084</v>
      </c>
      <c r="P436" s="72">
        <f t="shared" si="205"/>
        <v>1369.7849462365591</v>
      </c>
    </row>
    <row r="437" spans="1:16" ht="15" customHeight="1" x14ac:dyDescent="0.25">
      <c r="A437" s="130"/>
      <c r="B437" s="130"/>
      <c r="C437" s="125" t="s">
        <v>197</v>
      </c>
      <c r="D437" s="71" t="s">
        <v>4</v>
      </c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</row>
    <row r="438" spans="1:16" x14ac:dyDescent="0.25">
      <c r="A438" s="130"/>
      <c r="B438" s="130"/>
      <c r="C438" s="125"/>
      <c r="D438" s="71" t="s">
        <v>5</v>
      </c>
      <c r="E438" s="72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</row>
    <row r="439" spans="1:16" x14ac:dyDescent="0.25">
      <c r="A439" s="130"/>
      <c r="B439" s="130"/>
      <c r="C439" s="125"/>
      <c r="D439" s="71" t="s">
        <v>6</v>
      </c>
      <c r="E439" s="72">
        <v>2474.1999999999998</v>
      </c>
      <c r="F439" s="72">
        <v>635.48387096774195</v>
      </c>
      <c r="G439" s="72">
        <f t="shared" ref="G439" si="206">E439-F439</f>
        <v>1838.7161290322579</v>
      </c>
      <c r="H439" s="72">
        <v>2474.1999999999998</v>
      </c>
      <c r="I439" s="72">
        <v>635.48387096774195</v>
      </c>
      <c r="J439" s="72">
        <f t="shared" ref="J439" si="207">H439-I439</f>
        <v>1838.7161290322579</v>
      </c>
      <c r="K439" s="72">
        <v>2474.1999999999998</v>
      </c>
      <c r="L439" s="72">
        <v>635.48387096774195</v>
      </c>
      <c r="M439" s="72">
        <f t="shared" ref="M439" si="208">K439-L439</f>
        <v>1838.7161290322579</v>
      </c>
      <c r="N439" s="72">
        <v>2474.1999999999998</v>
      </c>
      <c r="O439" s="72">
        <v>635.48387096774195</v>
      </c>
      <c r="P439" s="72">
        <f t="shared" ref="P439" si="209">N439-O439</f>
        <v>1838.7161290322579</v>
      </c>
    </row>
    <row r="440" spans="1:16" x14ac:dyDescent="0.25">
      <c r="A440" s="130"/>
      <c r="B440" s="130"/>
      <c r="C440" s="125"/>
      <c r="D440" s="71" t="s">
        <v>7</v>
      </c>
      <c r="E440" s="72"/>
      <c r="F440" s="72"/>
      <c r="G440" s="72"/>
      <c r="H440" s="72"/>
      <c r="I440" s="72"/>
      <c r="J440" s="72"/>
      <c r="K440" s="72"/>
      <c r="L440" s="72"/>
      <c r="M440" s="72"/>
      <c r="N440" s="72"/>
      <c r="O440" s="72"/>
      <c r="P440" s="72"/>
    </row>
    <row r="441" spans="1:16" x14ac:dyDescent="0.25">
      <c r="A441" s="130"/>
      <c r="B441" s="130"/>
      <c r="C441" s="125"/>
      <c r="D441" s="71" t="s">
        <v>8</v>
      </c>
      <c r="E441" s="72">
        <f t="shared" ref="E441:G441" si="210">SUM(E437:E440)</f>
        <v>2474.1999999999998</v>
      </c>
      <c r="F441" s="72">
        <f t="shared" si="210"/>
        <v>635.48387096774195</v>
      </c>
      <c r="G441" s="72">
        <f t="shared" si="210"/>
        <v>1838.7161290322579</v>
      </c>
      <c r="H441" s="72">
        <f t="shared" ref="H441:J441" si="211">SUM(H437:H440)</f>
        <v>2474.1999999999998</v>
      </c>
      <c r="I441" s="72">
        <f t="shared" si="211"/>
        <v>635.48387096774195</v>
      </c>
      <c r="J441" s="72">
        <f t="shared" si="211"/>
        <v>1838.7161290322579</v>
      </c>
      <c r="K441" s="72">
        <f t="shared" ref="K441:M441" si="212">SUM(K437:K440)</f>
        <v>2474.1999999999998</v>
      </c>
      <c r="L441" s="72">
        <f t="shared" si="212"/>
        <v>635.48387096774195</v>
      </c>
      <c r="M441" s="72">
        <f t="shared" si="212"/>
        <v>1838.7161290322579</v>
      </c>
      <c r="N441" s="72">
        <f t="shared" ref="N441:P441" si="213">SUM(N437:N440)</f>
        <v>2474.1999999999998</v>
      </c>
      <c r="O441" s="72">
        <f t="shared" si="213"/>
        <v>635.48387096774195</v>
      </c>
      <c r="P441" s="72">
        <f t="shared" si="213"/>
        <v>1838.7161290322579</v>
      </c>
    </row>
    <row r="442" spans="1:16" x14ac:dyDescent="0.25">
      <c r="A442" s="130"/>
      <c r="B442" s="124" t="s">
        <v>50</v>
      </c>
      <c r="C442" s="126" t="s">
        <v>198</v>
      </c>
      <c r="D442" s="75" t="s">
        <v>4</v>
      </c>
      <c r="E442" s="76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</row>
    <row r="443" spans="1:16" x14ac:dyDescent="0.25">
      <c r="A443" s="130"/>
      <c r="B443" s="124"/>
      <c r="C443" s="126"/>
      <c r="D443" s="75" t="s">
        <v>5</v>
      </c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</row>
    <row r="444" spans="1:16" x14ac:dyDescent="0.25">
      <c r="A444" s="130"/>
      <c r="B444" s="124"/>
      <c r="C444" s="126"/>
      <c r="D444" s="75" t="s">
        <v>6</v>
      </c>
      <c r="E444" s="76">
        <v>1000</v>
      </c>
      <c r="F444" s="76">
        <v>200</v>
      </c>
      <c r="G444" s="76"/>
      <c r="H444" s="76">
        <v>1000</v>
      </c>
      <c r="I444" s="76">
        <v>200</v>
      </c>
      <c r="J444" s="76"/>
      <c r="K444" s="76">
        <v>1000</v>
      </c>
      <c r="L444" s="76">
        <v>200</v>
      </c>
      <c r="M444" s="76"/>
      <c r="N444" s="76">
        <v>1000</v>
      </c>
      <c r="O444" s="76">
        <v>200</v>
      </c>
      <c r="P444" s="76"/>
    </row>
    <row r="445" spans="1:16" x14ac:dyDescent="0.25">
      <c r="A445" s="130"/>
      <c r="B445" s="124"/>
      <c r="C445" s="126"/>
      <c r="D445" s="75" t="s">
        <v>7</v>
      </c>
      <c r="E445" s="76"/>
      <c r="F445" s="76"/>
      <c r="G445" s="76">
        <f t="shared" ref="G445:G446" si="214">E445-F445</f>
        <v>0</v>
      </c>
      <c r="H445" s="76"/>
      <c r="I445" s="76"/>
      <c r="J445" s="76">
        <f t="shared" ref="J445:J446" si="215">H445-I445</f>
        <v>0</v>
      </c>
      <c r="K445" s="76"/>
      <c r="L445" s="76"/>
      <c r="M445" s="76">
        <f t="shared" ref="M445:M446" si="216">K445-L445</f>
        <v>0</v>
      </c>
      <c r="N445" s="76"/>
      <c r="O445" s="76"/>
      <c r="P445" s="76">
        <f t="shared" ref="P445:P446" si="217">N445-O445</f>
        <v>0</v>
      </c>
    </row>
    <row r="446" spans="1:16" x14ac:dyDescent="0.25">
      <c r="A446" s="130"/>
      <c r="B446" s="124"/>
      <c r="C446" s="126"/>
      <c r="D446" s="75" t="s">
        <v>8</v>
      </c>
      <c r="E446" s="76">
        <v>1000</v>
      </c>
      <c r="F446" s="76">
        <v>200</v>
      </c>
      <c r="G446" s="76">
        <f t="shared" si="214"/>
        <v>800</v>
      </c>
      <c r="H446" s="76">
        <v>1000</v>
      </c>
      <c r="I446" s="76">
        <v>200</v>
      </c>
      <c r="J446" s="76">
        <f t="shared" si="215"/>
        <v>800</v>
      </c>
      <c r="K446" s="76">
        <v>1000</v>
      </c>
      <c r="L446" s="76">
        <v>200</v>
      </c>
      <c r="M446" s="76">
        <f t="shared" si="216"/>
        <v>800</v>
      </c>
      <c r="N446" s="76">
        <v>1000</v>
      </c>
      <c r="O446" s="76">
        <v>200</v>
      </c>
      <c r="P446" s="76">
        <f t="shared" si="217"/>
        <v>800</v>
      </c>
    </row>
    <row r="447" spans="1:16" x14ac:dyDescent="0.25">
      <c r="A447" s="130"/>
      <c r="B447" s="124"/>
      <c r="C447" s="126" t="s">
        <v>199</v>
      </c>
      <c r="D447" s="75" t="s">
        <v>4</v>
      </c>
      <c r="E447" s="76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</row>
    <row r="448" spans="1:16" x14ac:dyDescent="0.25">
      <c r="A448" s="130"/>
      <c r="B448" s="124"/>
      <c r="C448" s="126"/>
      <c r="D448" s="75" t="s">
        <v>5</v>
      </c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</row>
    <row r="449" spans="1:16" x14ac:dyDescent="0.25">
      <c r="A449" s="130"/>
      <c r="B449" s="124"/>
      <c r="C449" s="126"/>
      <c r="D449" s="75" t="s">
        <v>6</v>
      </c>
      <c r="E449" s="76">
        <v>2000</v>
      </c>
      <c r="F449" s="76">
        <v>165</v>
      </c>
      <c r="G449" s="76"/>
      <c r="H449" s="76">
        <v>2000</v>
      </c>
      <c r="I449" s="76">
        <v>165</v>
      </c>
      <c r="J449" s="76"/>
      <c r="K449" s="76">
        <v>2000</v>
      </c>
      <c r="L449" s="76">
        <v>165</v>
      </c>
      <c r="M449" s="76"/>
      <c r="N449" s="76">
        <v>2000</v>
      </c>
      <c r="O449" s="76">
        <v>165</v>
      </c>
      <c r="P449" s="76"/>
    </row>
    <row r="450" spans="1:16" x14ac:dyDescent="0.25">
      <c r="A450" s="130"/>
      <c r="B450" s="124"/>
      <c r="C450" s="126"/>
      <c r="D450" s="75" t="s">
        <v>7</v>
      </c>
      <c r="E450" s="76"/>
      <c r="F450" s="76"/>
      <c r="G450" s="76">
        <f t="shared" ref="G450:G451" si="218">E450-F450</f>
        <v>0</v>
      </c>
      <c r="H450" s="76"/>
      <c r="I450" s="76"/>
      <c r="J450" s="76">
        <f t="shared" ref="J450:J451" si="219">H450-I450</f>
        <v>0</v>
      </c>
      <c r="K450" s="76"/>
      <c r="L450" s="76"/>
      <c r="M450" s="76">
        <f t="shared" ref="M450:M451" si="220">K450-L450</f>
        <v>0</v>
      </c>
      <c r="N450" s="76"/>
      <c r="O450" s="76"/>
      <c r="P450" s="76">
        <f t="shared" ref="P450:P451" si="221">N450-O450</f>
        <v>0</v>
      </c>
    </row>
    <row r="451" spans="1:16" x14ac:dyDescent="0.25">
      <c r="A451" s="130"/>
      <c r="B451" s="124"/>
      <c r="C451" s="126"/>
      <c r="D451" s="75" t="s">
        <v>8</v>
      </c>
      <c r="E451" s="76">
        <v>2000</v>
      </c>
      <c r="F451" s="76">
        <v>165</v>
      </c>
      <c r="G451" s="76">
        <f t="shared" si="218"/>
        <v>1835</v>
      </c>
      <c r="H451" s="76">
        <v>2000</v>
      </c>
      <c r="I451" s="76">
        <v>165</v>
      </c>
      <c r="J451" s="76">
        <f t="shared" si="219"/>
        <v>1835</v>
      </c>
      <c r="K451" s="76">
        <v>2000</v>
      </c>
      <c r="L451" s="76">
        <v>165</v>
      </c>
      <c r="M451" s="76">
        <f t="shared" si="220"/>
        <v>1835</v>
      </c>
      <c r="N451" s="76">
        <v>2000</v>
      </c>
      <c r="O451" s="76">
        <v>165</v>
      </c>
      <c r="P451" s="76">
        <f t="shared" si="221"/>
        <v>1835</v>
      </c>
    </row>
    <row r="452" spans="1:16" x14ac:dyDescent="0.25">
      <c r="A452" s="130"/>
      <c r="B452" s="124"/>
      <c r="C452" s="126" t="s">
        <v>200</v>
      </c>
      <c r="D452" s="75" t="s">
        <v>4</v>
      </c>
      <c r="E452" s="76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</row>
    <row r="453" spans="1:16" x14ac:dyDescent="0.25">
      <c r="A453" s="130"/>
      <c r="B453" s="124"/>
      <c r="C453" s="126"/>
      <c r="D453" s="75" t="s">
        <v>5</v>
      </c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</row>
    <row r="454" spans="1:16" x14ac:dyDescent="0.25">
      <c r="A454" s="130"/>
      <c r="B454" s="124"/>
      <c r="C454" s="126"/>
      <c r="D454" s="75" t="s">
        <v>6</v>
      </c>
      <c r="E454" s="76">
        <v>1000</v>
      </c>
      <c r="F454" s="76">
        <v>560</v>
      </c>
      <c r="G454" s="76"/>
      <c r="H454" s="76">
        <v>1000</v>
      </c>
      <c r="I454" s="76">
        <v>560</v>
      </c>
      <c r="J454" s="76"/>
      <c r="K454" s="76">
        <v>1000</v>
      </c>
      <c r="L454" s="76">
        <v>560</v>
      </c>
      <c r="M454" s="76"/>
      <c r="N454" s="76">
        <v>1000</v>
      </c>
      <c r="O454" s="76">
        <v>560</v>
      </c>
      <c r="P454" s="76"/>
    </row>
    <row r="455" spans="1:16" x14ac:dyDescent="0.25">
      <c r="A455" s="130"/>
      <c r="B455" s="124"/>
      <c r="C455" s="126"/>
      <c r="D455" s="75" t="s">
        <v>7</v>
      </c>
      <c r="E455" s="76"/>
      <c r="F455" s="76"/>
      <c r="G455" s="76">
        <f t="shared" ref="G455:G456" si="222">E455-F455</f>
        <v>0</v>
      </c>
      <c r="H455" s="76"/>
      <c r="I455" s="76"/>
      <c r="J455" s="76">
        <f t="shared" ref="J455:J456" si="223">H455-I455</f>
        <v>0</v>
      </c>
      <c r="K455" s="76"/>
      <c r="L455" s="76"/>
      <c r="M455" s="76">
        <f t="shared" ref="M455:M456" si="224">K455-L455</f>
        <v>0</v>
      </c>
      <c r="N455" s="76"/>
      <c r="O455" s="76"/>
      <c r="P455" s="76">
        <f t="shared" ref="P455:P456" si="225">N455-O455</f>
        <v>0</v>
      </c>
    </row>
    <row r="456" spans="1:16" x14ac:dyDescent="0.25">
      <c r="A456" s="130"/>
      <c r="B456" s="124"/>
      <c r="C456" s="126"/>
      <c r="D456" s="75" t="s">
        <v>8</v>
      </c>
      <c r="E456" s="76">
        <v>1000</v>
      </c>
      <c r="F456" s="76">
        <v>560</v>
      </c>
      <c r="G456" s="76">
        <f t="shared" si="222"/>
        <v>440</v>
      </c>
      <c r="H456" s="76">
        <v>1000</v>
      </c>
      <c r="I456" s="76">
        <v>560</v>
      </c>
      <c r="J456" s="76">
        <f t="shared" si="223"/>
        <v>440</v>
      </c>
      <c r="K456" s="76">
        <v>1000</v>
      </c>
      <c r="L456" s="76">
        <v>560</v>
      </c>
      <c r="M456" s="76">
        <f t="shared" si="224"/>
        <v>440</v>
      </c>
      <c r="N456" s="76">
        <v>1000</v>
      </c>
      <c r="O456" s="76">
        <v>560</v>
      </c>
      <c r="P456" s="76">
        <f t="shared" si="225"/>
        <v>440</v>
      </c>
    </row>
    <row r="457" spans="1:16" x14ac:dyDescent="0.25">
      <c r="A457" s="130"/>
      <c r="B457" s="124"/>
      <c r="C457" s="126" t="s">
        <v>201</v>
      </c>
      <c r="D457" s="75" t="s">
        <v>4</v>
      </c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</row>
    <row r="458" spans="1:16" x14ac:dyDescent="0.25">
      <c r="A458" s="130"/>
      <c r="B458" s="124"/>
      <c r="C458" s="126"/>
      <c r="D458" s="75" t="s">
        <v>5</v>
      </c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</row>
    <row r="459" spans="1:16" x14ac:dyDescent="0.25">
      <c r="A459" s="130"/>
      <c r="B459" s="124"/>
      <c r="C459" s="126"/>
      <c r="D459" s="75" t="s">
        <v>6</v>
      </c>
      <c r="E459" s="76">
        <v>1860</v>
      </c>
      <c r="F459" s="76">
        <v>400</v>
      </c>
      <c r="G459" s="76"/>
      <c r="H459" s="76">
        <v>1860</v>
      </c>
      <c r="I459" s="76">
        <v>400</v>
      </c>
      <c r="J459" s="76"/>
      <c r="K459" s="76">
        <v>1860</v>
      </c>
      <c r="L459" s="76">
        <v>400</v>
      </c>
      <c r="M459" s="76"/>
      <c r="N459" s="76">
        <v>1860</v>
      </c>
      <c r="O459" s="76">
        <v>400</v>
      </c>
      <c r="P459" s="76"/>
    </row>
    <row r="460" spans="1:16" x14ac:dyDescent="0.25">
      <c r="A460" s="130"/>
      <c r="B460" s="124"/>
      <c r="C460" s="126"/>
      <c r="D460" s="75" t="s">
        <v>7</v>
      </c>
      <c r="E460" s="76"/>
      <c r="F460" s="76"/>
      <c r="G460" s="76">
        <f t="shared" ref="G460:G461" si="226">E460-F460</f>
        <v>0</v>
      </c>
      <c r="H460" s="76"/>
      <c r="I460" s="76"/>
      <c r="J460" s="76">
        <f t="shared" ref="J460:J461" si="227">H460-I460</f>
        <v>0</v>
      </c>
      <c r="K460" s="76"/>
      <c r="L460" s="76"/>
      <c r="M460" s="76">
        <f t="shared" ref="M460:M461" si="228">K460-L460</f>
        <v>0</v>
      </c>
      <c r="N460" s="76"/>
      <c r="O460" s="76"/>
      <c r="P460" s="76">
        <f t="shared" ref="P460:P461" si="229">N460-O460</f>
        <v>0</v>
      </c>
    </row>
    <row r="461" spans="1:16" x14ac:dyDescent="0.25">
      <c r="A461" s="130"/>
      <c r="B461" s="124"/>
      <c r="C461" s="126"/>
      <c r="D461" s="75" t="s">
        <v>8</v>
      </c>
      <c r="E461" s="76">
        <v>1860</v>
      </c>
      <c r="F461" s="76">
        <v>400</v>
      </c>
      <c r="G461" s="76">
        <f t="shared" si="226"/>
        <v>1460</v>
      </c>
      <c r="H461" s="76">
        <v>1860</v>
      </c>
      <c r="I461" s="76">
        <v>400</v>
      </c>
      <c r="J461" s="76">
        <f t="shared" si="227"/>
        <v>1460</v>
      </c>
      <c r="K461" s="76">
        <v>1860</v>
      </c>
      <c r="L461" s="76">
        <v>400</v>
      </c>
      <c r="M461" s="76">
        <f t="shared" si="228"/>
        <v>1460</v>
      </c>
      <c r="N461" s="76">
        <v>1860</v>
      </c>
      <c r="O461" s="76">
        <v>400</v>
      </c>
      <c r="P461" s="76">
        <f t="shared" si="229"/>
        <v>1460</v>
      </c>
    </row>
    <row r="462" spans="1:16" x14ac:dyDescent="0.25">
      <c r="A462" s="130"/>
      <c r="B462" s="124"/>
      <c r="C462" s="126" t="s">
        <v>202</v>
      </c>
      <c r="D462" s="75" t="s">
        <v>4</v>
      </c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</row>
    <row r="463" spans="1:16" x14ac:dyDescent="0.25">
      <c r="A463" s="130"/>
      <c r="B463" s="124"/>
      <c r="C463" s="126"/>
      <c r="D463" s="75" t="s">
        <v>5</v>
      </c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</row>
    <row r="464" spans="1:16" x14ac:dyDescent="0.25">
      <c r="A464" s="130"/>
      <c r="B464" s="124"/>
      <c r="C464" s="126"/>
      <c r="D464" s="75" t="s">
        <v>6</v>
      </c>
      <c r="E464" s="76">
        <v>840</v>
      </c>
      <c r="F464" s="76">
        <v>15</v>
      </c>
      <c r="G464" s="76"/>
      <c r="H464" s="76">
        <v>840</v>
      </c>
      <c r="I464" s="76">
        <v>15</v>
      </c>
      <c r="J464" s="76"/>
      <c r="K464" s="76">
        <v>840</v>
      </c>
      <c r="L464" s="76">
        <v>15</v>
      </c>
      <c r="M464" s="76"/>
      <c r="N464" s="76">
        <v>840</v>
      </c>
      <c r="O464" s="76">
        <v>15</v>
      </c>
      <c r="P464" s="76"/>
    </row>
    <row r="465" spans="1:16" x14ac:dyDescent="0.25">
      <c r="A465" s="130"/>
      <c r="B465" s="124"/>
      <c r="C465" s="126"/>
      <c r="D465" s="75" t="s">
        <v>7</v>
      </c>
      <c r="E465" s="76"/>
      <c r="F465" s="76"/>
      <c r="G465" s="76">
        <f t="shared" ref="G465:G466" si="230">E465-F465</f>
        <v>0</v>
      </c>
      <c r="H465" s="76"/>
      <c r="I465" s="76"/>
      <c r="J465" s="76">
        <f t="shared" ref="J465:J466" si="231">H465-I465</f>
        <v>0</v>
      </c>
      <c r="K465" s="76"/>
      <c r="L465" s="76"/>
      <c r="M465" s="76">
        <f t="shared" ref="M465:M466" si="232">K465-L465</f>
        <v>0</v>
      </c>
      <c r="N465" s="76"/>
      <c r="O465" s="76"/>
      <c r="P465" s="76">
        <f t="shared" ref="P465:P466" si="233">N465-O465</f>
        <v>0</v>
      </c>
    </row>
    <row r="466" spans="1:16" x14ac:dyDescent="0.25">
      <c r="A466" s="130"/>
      <c r="B466" s="124"/>
      <c r="C466" s="126"/>
      <c r="D466" s="75" t="s">
        <v>8</v>
      </c>
      <c r="E466" s="76">
        <v>840</v>
      </c>
      <c r="F466" s="76">
        <v>15</v>
      </c>
      <c r="G466" s="76">
        <f t="shared" si="230"/>
        <v>825</v>
      </c>
      <c r="H466" s="76">
        <v>840</v>
      </c>
      <c r="I466" s="76">
        <v>15</v>
      </c>
      <c r="J466" s="76">
        <f t="shared" si="231"/>
        <v>825</v>
      </c>
      <c r="K466" s="76">
        <v>840</v>
      </c>
      <c r="L466" s="76">
        <v>15</v>
      </c>
      <c r="M466" s="76">
        <f t="shared" si="232"/>
        <v>825</v>
      </c>
      <c r="N466" s="76">
        <v>840</v>
      </c>
      <c r="O466" s="76">
        <v>15</v>
      </c>
      <c r="P466" s="76">
        <f t="shared" si="233"/>
        <v>825</v>
      </c>
    </row>
    <row r="467" spans="1:16" x14ac:dyDescent="0.25">
      <c r="A467" s="130"/>
      <c r="B467" s="124"/>
      <c r="C467" s="126" t="s">
        <v>203</v>
      </c>
      <c r="D467" s="75" t="s">
        <v>4</v>
      </c>
      <c r="E467" s="76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</row>
    <row r="468" spans="1:16" x14ac:dyDescent="0.25">
      <c r="A468" s="130"/>
      <c r="B468" s="124"/>
      <c r="C468" s="126"/>
      <c r="D468" s="75" t="s">
        <v>5</v>
      </c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</row>
    <row r="469" spans="1:16" x14ac:dyDescent="0.25">
      <c r="A469" s="130"/>
      <c r="B469" s="124"/>
      <c r="C469" s="126"/>
      <c r="D469" s="75" t="s">
        <v>6</v>
      </c>
      <c r="E469" s="76">
        <v>1050</v>
      </c>
      <c r="F469" s="76">
        <v>217</v>
      </c>
      <c r="G469" s="76"/>
      <c r="H469" s="76">
        <v>1050</v>
      </c>
      <c r="I469" s="76">
        <v>217</v>
      </c>
      <c r="J469" s="76"/>
      <c r="K469" s="76">
        <v>1050</v>
      </c>
      <c r="L469" s="76">
        <v>217</v>
      </c>
      <c r="M469" s="76"/>
      <c r="N469" s="76">
        <v>1050</v>
      </c>
      <c r="O469" s="76">
        <v>217</v>
      </c>
      <c r="P469" s="76"/>
    </row>
    <row r="470" spans="1:16" x14ac:dyDescent="0.25">
      <c r="A470" s="130"/>
      <c r="B470" s="124"/>
      <c r="C470" s="126"/>
      <c r="D470" s="75" t="s">
        <v>7</v>
      </c>
      <c r="E470" s="76"/>
      <c r="F470" s="76"/>
      <c r="G470" s="76">
        <f t="shared" ref="G470:G471" si="234">E470-F470</f>
        <v>0</v>
      </c>
      <c r="H470" s="76"/>
      <c r="I470" s="76"/>
      <c r="J470" s="76">
        <f t="shared" ref="J470:J471" si="235">H470-I470</f>
        <v>0</v>
      </c>
      <c r="K470" s="76"/>
      <c r="L470" s="76"/>
      <c r="M470" s="76">
        <f t="shared" ref="M470:M471" si="236">K470-L470</f>
        <v>0</v>
      </c>
      <c r="N470" s="76"/>
      <c r="O470" s="76"/>
      <c r="P470" s="76">
        <f t="shared" ref="P470:P471" si="237">N470-O470</f>
        <v>0</v>
      </c>
    </row>
    <row r="471" spans="1:16" x14ac:dyDescent="0.25">
      <c r="A471" s="130"/>
      <c r="B471" s="124"/>
      <c r="C471" s="126"/>
      <c r="D471" s="75" t="s">
        <v>8</v>
      </c>
      <c r="E471" s="76">
        <v>1050</v>
      </c>
      <c r="F471" s="76">
        <v>217</v>
      </c>
      <c r="G471" s="76">
        <f t="shared" si="234"/>
        <v>833</v>
      </c>
      <c r="H471" s="76">
        <v>1050</v>
      </c>
      <c r="I471" s="76">
        <v>217</v>
      </c>
      <c r="J471" s="76">
        <f t="shared" si="235"/>
        <v>833</v>
      </c>
      <c r="K471" s="76">
        <v>1050</v>
      </c>
      <c r="L471" s="76">
        <v>217</v>
      </c>
      <c r="M471" s="76">
        <f t="shared" si="236"/>
        <v>833</v>
      </c>
      <c r="N471" s="76">
        <v>1050</v>
      </c>
      <c r="O471" s="76">
        <v>217</v>
      </c>
      <c r="P471" s="76">
        <f t="shared" si="237"/>
        <v>833</v>
      </c>
    </row>
    <row r="472" spans="1:16" x14ac:dyDescent="0.25">
      <c r="A472" s="130"/>
      <c r="B472" s="124"/>
      <c r="C472" s="126" t="s">
        <v>203</v>
      </c>
      <c r="D472" s="75" t="s">
        <v>4</v>
      </c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</row>
    <row r="473" spans="1:16" x14ac:dyDescent="0.25">
      <c r="A473" s="130"/>
      <c r="B473" s="124"/>
      <c r="C473" s="126"/>
      <c r="D473" s="75" t="s">
        <v>5</v>
      </c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</row>
    <row r="474" spans="1:16" x14ac:dyDescent="0.25">
      <c r="A474" s="130"/>
      <c r="B474" s="124"/>
      <c r="C474" s="126"/>
      <c r="D474" s="75" t="s">
        <v>6</v>
      </c>
      <c r="E474" s="76">
        <v>700</v>
      </c>
      <c r="F474" s="76">
        <v>120</v>
      </c>
      <c r="G474" s="76"/>
      <c r="H474" s="76">
        <v>700</v>
      </c>
      <c r="I474" s="76">
        <v>120</v>
      </c>
      <c r="J474" s="76"/>
      <c r="K474" s="76">
        <v>700</v>
      </c>
      <c r="L474" s="76">
        <v>120</v>
      </c>
      <c r="M474" s="76"/>
      <c r="N474" s="76">
        <v>700</v>
      </c>
      <c r="O474" s="76">
        <v>120</v>
      </c>
      <c r="P474" s="76"/>
    </row>
    <row r="475" spans="1:16" x14ac:dyDescent="0.25">
      <c r="A475" s="130"/>
      <c r="B475" s="124"/>
      <c r="C475" s="126"/>
      <c r="D475" s="75" t="s">
        <v>7</v>
      </c>
      <c r="E475" s="76"/>
      <c r="F475" s="76"/>
      <c r="G475" s="76">
        <f t="shared" ref="G475:G476" si="238">E475-F475</f>
        <v>0</v>
      </c>
      <c r="H475" s="76"/>
      <c r="I475" s="76"/>
      <c r="J475" s="76">
        <f t="shared" ref="J475:J476" si="239">H475-I475</f>
        <v>0</v>
      </c>
      <c r="K475" s="76"/>
      <c r="L475" s="76"/>
      <c r="M475" s="76">
        <f t="shared" ref="M475:M476" si="240">K475-L475</f>
        <v>0</v>
      </c>
      <c r="N475" s="76"/>
      <c r="O475" s="76"/>
      <c r="P475" s="76">
        <f t="shared" ref="P475:P476" si="241">N475-O475</f>
        <v>0</v>
      </c>
    </row>
    <row r="476" spans="1:16" x14ac:dyDescent="0.25">
      <c r="A476" s="130"/>
      <c r="B476" s="124"/>
      <c r="C476" s="126"/>
      <c r="D476" s="75" t="s">
        <v>8</v>
      </c>
      <c r="E476" s="76">
        <v>700</v>
      </c>
      <c r="F476" s="76">
        <v>120</v>
      </c>
      <c r="G476" s="76">
        <f t="shared" si="238"/>
        <v>580</v>
      </c>
      <c r="H476" s="76">
        <v>700</v>
      </c>
      <c r="I476" s="76">
        <v>120</v>
      </c>
      <c r="J476" s="76">
        <f t="shared" si="239"/>
        <v>580</v>
      </c>
      <c r="K476" s="76">
        <v>700</v>
      </c>
      <c r="L476" s="76">
        <v>120</v>
      </c>
      <c r="M476" s="76">
        <f t="shared" si="240"/>
        <v>580</v>
      </c>
      <c r="N476" s="76">
        <v>700</v>
      </c>
      <c r="O476" s="76">
        <v>120</v>
      </c>
      <c r="P476" s="76">
        <f t="shared" si="241"/>
        <v>580</v>
      </c>
    </row>
    <row r="477" spans="1:16" x14ac:dyDescent="0.25">
      <c r="A477" s="130"/>
      <c r="B477" s="124"/>
      <c r="C477" s="126" t="s">
        <v>204</v>
      </c>
      <c r="D477" s="75" t="s">
        <v>4</v>
      </c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</row>
    <row r="478" spans="1:16" x14ac:dyDescent="0.25">
      <c r="A478" s="130"/>
      <c r="B478" s="124"/>
      <c r="C478" s="126"/>
      <c r="D478" s="75" t="s">
        <v>5</v>
      </c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</row>
    <row r="479" spans="1:16" x14ac:dyDescent="0.25">
      <c r="A479" s="130"/>
      <c r="B479" s="124"/>
      <c r="C479" s="126"/>
      <c r="D479" s="75" t="s">
        <v>6</v>
      </c>
      <c r="E479" s="76">
        <v>746</v>
      </c>
      <c r="F479" s="76">
        <v>1072</v>
      </c>
      <c r="G479" s="76"/>
      <c r="H479" s="76">
        <v>746</v>
      </c>
      <c r="I479" s="76">
        <v>1072</v>
      </c>
      <c r="J479" s="76"/>
      <c r="K479" s="76">
        <v>746</v>
      </c>
      <c r="L479" s="76">
        <v>1072</v>
      </c>
      <c r="M479" s="76"/>
      <c r="N479" s="76">
        <v>746</v>
      </c>
      <c r="O479" s="76">
        <v>1072</v>
      </c>
      <c r="P479" s="76"/>
    </row>
    <row r="480" spans="1:16" x14ac:dyDescent="0.25">
      <c r="A480" s="130"/>
      <c r="B480" s="124"/>
      <c r="C480" s="126"/>
      <c r="D480" s="75" t="s">
        <v>7</v>
      </c>
      <c r="E480" s="76"/>
      <c r="F480" s="76"/>
      <c r="G480" s="76">
        <f t="shared" ref="G480:G481" si="242">E480-F480</f>
        <v>0</v>
      </c>
      <c r="H480" s="76"/>
      <c r="I480" s="76"/>
      <c r="J480" s="76">
        <f t="shared" ref="J480:J481" si="243">H480-I480</f>
        <v>0</v>
      </c>
      <c r="K480" s="76"/>
      <c r="L480" s="76"/>
      <c r="M480" s="76">
        <f t="shared" ref="M480:M481" si="244">K480-L480</f>
        <v>0</v>
      </c>
      <c r="N480" s="76"/>
      <c r="O480" s="76"/>
      <c r="P480" s="76">
        <f t="shared" ref="P480:P481" si="245">N480-O480</f>
        <v>0</v>
      </c>
    </row>
    <row r="481" spans="1:16" x14ac:dyDescent="0.25">
      <c r="A481" s="130"/>
      <c r="B481" s="124"/>
      <c r="C481" s="126"/>
      <c r="D481" s="75" t="s">
        <v>8</v>
      </c>
      <c r="E481" s="76">
        <v>746</v>
      </c>
      <c r="F481" s="76">
        <v>1072</v>
      </c>
      <c r="G481" s="76">
        <f t="shared" si="242"/>
        <v>-326</v>
      </c>
      <c r="H481" s="76">
        <v>746</v>
      </c>
      <c r="I481" s="76">
        <v>1072</v>
      </c>
      <c r="J481" s="76">
        <f t="shared" si="243"/>
        <v>-326</v>
      </c>
      <c r="K481" s="76">
        <v>746</v>
      </c>
      <c r="L481" s="76">
        <v>1072</v>
      </c>
      <c r="M481" s="76">
        <f t="shared" si="244"/>
        <v>-326</v>
      </c>
      <c r="N481" s="76">
        <v>746</v>
      </c>
      <c r="O481" s="76">
        <v>1072</v>
      </c>
      <c r="P481" s="76">
        <f t="shared" si="245"/>
        <v>-326</v>
      </c>
    </row>
    <row r="482" spans="1:16" x14ac:dyDescent="0.25">
      <c r="A482" s="130"/>
      <c r="B482" s="124"/>
      <c r="C482" s="126" t="s">
        <v>205</v>
      </c>
      <c r="D482" s="75" t="s">
        <v>4</v>
      </c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</row>
    <row r="483" spans="1:16" x14ac:dyDescent="0.25">
      <c r="A483" s="130"/>
      <c r="B483" s="124"/>
      <c r="C483" s="126"/>
      <c r="D483" s="75" t="s">
        <v>5</v>
      </c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</row>
    <row r="484" spans="1:16" x14ac:dyDescent="0.25">
      <c r="A484" s="130"/>
      <c r="B484" s="124"/>
      <c r="C484" s="126"/>
      <c r="D484" s="75" t="s">
        <v>6</v>
      </c>
      <c r="E484" s="76">
        <v>1827</v>
      </c>
      <c r="F484" s="76">
        <v>962</v>
      </c>
      <c r="G484" s="76"/>
      <c r="H484" s="76">
        <v>1827</v>
      </c>
      <c r="I484" s="76">
        <v>962</v>
      </c>
      <c r="J484" s="76"/>
      <c r="K484" s="76">
        <v>1827</v>
      </c>
      <c r="L484" s="76">
        <v>962</v>
      </c>
      <c r="M484" s="76"/>
      <c r="N484" s="76">
        <v>1827</v>
      </c>
      <c r="O484" s="76">
        <v>962</v>
      </c>
      <c r="P484" s="76"/>
    </row>
    <row r="485" spans="1:16" x14ac:dyDescent="0.25">
      <c r="A485" s="130"/>
      <c r="B485" s="124"/>
      <c r="C485" s="126"/>
      <c r="D485" s="75" t="s">
        <v>7</v>
      </c>
      <c r="E485" s="76"/>
      <c r="F485" s="76"/>
      <c r="G485" s="76">
        <f t="shared" ref="G485:G486" si="246">E485-F485</f>
        <v>0</v>
      </c>
      <c r="H485" s="76"/>
      <c r="I485" s="76"/>
      <c r="J485" s="76">
        <f t="shared" ref="J485:J486" si="247">H485-I485</f>
        <v>0</v>
      </c>
      <c r="K485" s="76"/>
      <c r="L485" s="76"/>
      <c r="M485" s="76">
        <f t="shared" ref="M485:M486" si="248">K485-L485</f>
        <v>0</v>
      </c>
      <c r="N485" s="76"/>
      <c r="O485" s="76"/>
      <c r="P485" s="76">
        <f t="shared" ref="P485:P486" si="249">N485-O485</f>
        <v>0</v>
      </c>
    </row>
    <row r="486" spans="1:16" x14ac:dyDescent="0.25">
      <c r="A486" s="130"/>
      <c r="B486" s="124"/>
      <c r="C486" s="126"/>
      <c r="D486" s="75" t="s">
        <v>8</v>
      </c>
      <c r="E486" s="76">
        <v>1827</v>
      </c>
      <c r="F486" s="76">
        <v>962</v>
      </c>
      <c r="G486" s="76">
        <f t="shared" si="246"/>
        <v>865</v>
      </c>
      <c r="H486" s="76">
        <v>1827</v>
      </c>
      <c r="I486" s="76">
        <v>962</v>
      </c>
      <c r="J486" s="76">
        <f t="shared" si="247"/>
        <v>865</v>
      </c>
      <c r="K486" s="76">
        <v>1827</v>
      </c>
      <c r="L486" s="76">
        <v>962</v>
      </c>
      <c r="M486" s="76">
        <f t="shared" si="248"/>
        <v>865</v>
      </c>
      <c r="N486" s="76">
        <v>1827</v>
      </c>
      <c r="O486" s="76">
        <v>962</v>
      </c>
      <c r="P486" s="76">
        <f t="shared" si="249"/>
        <v>865</v>
      </c>
    </row>
    <row r="487" spans="1:16" x14ac:dyDescent="0.25">
      <c r="A487" s="130"/>
      <c r="B487" s="124"/>
      <c r="C487" s="126" t="s">
        <v>206</v>
      </c>
      <c r="D487" s="75" t="s">
        <v>4</v>
      </c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</row>
    <row r="488" spans="1:16" x14ac:dyDescent="0.25">
      <c r="A488" s="130"/>
      <c r="B488" s="124"/>
      <c r="C488" s="126"/>
      <c r="D488" s="75" t="s">
        <v>5</v>
      </c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</row>
    <row r="489" spans="1:16" x14ac:dyDescent="0.25">
      <c r="A489" s="130"/>
      <c r="B489" s="124"/>
      <c r="C489" s="126"/>
      <c r="D489" s="75" t="s">
        <v>6</v>
      </c>
      <c r="E489" s="76">
        <v>1119.1199999999999</v>
      </c>
      <c r="F489" s="76">
        <v>0</v>
      </c>
      <c r="G489" s="76"/>
      <c r="H489" s="76">
        <v>1119.1199999999999</v>
      </c>
      <c r="I489" s="76">
        <v>0</v>
      </c>
      <c r="J489" s="76"/>
      <c r="K489" s="76">
        <v>1119.1199999999999</v>
      </c>
      <c r="L489" s="76">
        <v>0</v>
      </c>
      <c r="M489" s="76"/>
      <c r="N489" s="76">
        <v>1119.1199999999999</v>
      </c>
      <c r="O489" s="76">
        <v>0</v>
      </c>
      <c r="P489" s="76"/>
    </row>
    <row r="490" spans="1:16" x14ac:dyDescent="0.25">
      <c r="A490" s="130"/>
      <c r="B490" s="124"/>
      <c r="C490" s="126"/>
      <c r="D490" s="75" t="s">
        <v>7</v>
      </c>
      <c r="E490" s="76"/>
      <c r="F490" s="76"/>
      <c r="G490" s="76">
        <f t="shared" ref="G490:G491" si="250">E490-F490</f>
        <v>0</v>
      </c>
      <c r="H490" s="76"/>
      <c r="I490" s="76"/>
      <c r="J490" s="76">
        <f t="shared" ref="J490:J491" si="251">H490-I490</f>
        <v>0</v>
      </c>
      <c r="K490" s="76"/>
      <c r="L490" s="76"/>
      <c r="M490" s="76">
        <f t="shared" ref="M490:M491" si="252">K490-L490</f>
        <v>0</v>
      </c>
      <c r="N490" s="76"/>
      <c r="O490" s="76"/>
      <c r="P490" s="76">
        <f t="shared" ref="P490:P491" si="253">N490-O490</f>
        <v>0</v>
      </c>
    </row>
    <row r="491" spans="1:16" x14ac:dyDescent="0.25">
      <c r="A491" s="130"/>
      <c r="B491" s="124"/>
      <c r="C491" s="126"/>
      <c r="D491" s="75" t="s">
        <v>8</v>
      </c>
      <c r="E491" s="76">
        <v>1119</v>
      </c>
      <c r="F491" s="76">
        <v>0</v>
      </c>
      <c r="G491" s="76">
        <f t="shared" si="250"/>
        <v>1119</v>
      </c>
      <c r="H491" s="76">
        <v>1119</v>
      </c>
      <c r="I491" s="76">
        <v>0</v>
      </c>
      <c r="J491" s="76">
        <f t="shared" si="251"/>
        <v>1119</v>
      </c>
      <c r="K491" s="76">
        <v>1119</v>
      </c>
      <c r="L491" s="76">
        <v>0</v>
      </c>
      <c r="M491" s="76">
        <f t="shared" si="252"/>
        <v>1119</v>
      </c>
      <c r="N491" s="76">
        <v>1119</v>
      </c>
      <c r="O491" s="76">
        <v>0</v>
      </c>
      <c r="P491" s="76">
        <f t="shared" si="253"/>
        <v>1119</v>
      </c>
    </row>
    <row r="492" spans="1:16" x14ac:dyDescent="0.25">
      <c r="A492" s="130"/>
      <c r="B492" s="124"/>
      <c r="C492" s="124" t="s">
        <v>207</v>
      </c>
      <c r="D492" s="71" t="s">
        <v>4</v>
      </c>
      <c r="E492" s="72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</row>
    <row r="493" spans="1:16" x14ac:dyDescent="0.25">
      <c r="A493" s="130"/>
      <c r="B493" s="124"/>
      <c r="C493" s="124"/>
      <c r="D493" s="71" t="s">
        <v>5</v>
      </c>
      <c r="E493" s="72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</row>
    <row r="494" spans="1:16" x14ac:dyDescent="0.25">
      <c r="A494" s="130"/>
      <c r="B494" s="124"/>
      <c r="C494" s="124"/>
      <c r="D494" s="71" t="s">
        <v>6</v>
      </c>
      <c r="E494" s="72">
        <v>3000</v>
      </c>
      <c r="F494" s="72">
        <f>332985/8/30</f>
        <v>1387.4375</v>
      </c>
      <c r="G494" s="72"/>
      <c r="H494" s="72">
        <v>3000</v>
      </c>
      <c r="I494" s="72">
        <f>332985/8/30</f>
        <v>1387.4375</v>
      </c>
      <c r="J494" s="72"/>
      <c r="K494" s="72">
        <v>3000</v>
      </c>
      <c r="L494" s="72">
        <f>332985/8/30</f>
        <v>1387.4375</v>
      </c>
      <c r="M494" s="72"/>
      <c r="N494" s="72">
        <v>3000</v>
      </c>
      <c r="O494" s="72">
        <f>332985/8/30</f>
        <v>1387.4375</v>
      </c>
      <c r="P494" s="72"/>
    </row>
    <row r="495" spans="1:16" x14ac:dyDescent="0.25">
      <c r="A495" s="130"/>
      <c r="B495" s="124"/>
      <c r="C495" s="124"/>
      <c r="D495" s="71" t="s">
        <v>7</v>
      </c>
      <c r="E495" s="72"/>
      <c r="F495" s="72"/>
      <c r="G495" s="72">
        <f t="shared" ref="G495" si="254">E495-F495</f>
        <v>0</v>
      </c>
      <c r="H495" s="72"/>
      <c r="I495" s="72"/>
      <c r="J495" s="72">
        <f t="shared" ref="J495" si="255">H495-I495</f>
        <v>0</v>
      </c>
      <c r="K495" s="72"/>
      <c r="L495" s="72"/>
      <c r="M495" s="72">
        <f t="shared" ref="M495" si="256">K495-L495</f>
        <v>0</v>
      </c>
      <c r="N495" s="72"/>
      <c r="O495" s="72"/>
      <c r="P495" s="72">
        <f t="shared" ref="P495" si="257">N495-O495</f>
        <v>0</v>
      </c>
    </row>
    <row r="496" spans="1:16" x14ac:dyDescent="0.25">
      <c r="A496" s="130"/>
      <c r="B496" s="124"/>
      <c r="C496" s="124"/>
      <c r="D496" s="71" t="s">
        <v>8</v>
      </c>
      <c r="E496" s="72">
        <f>SUM(E492:E495)</f>
        <v>3000</v>
      </c>
      <c r="F496" s="72">
        <f t="shared" ref="F496:J496" si="258">SUM(F492:F495)</f>
        <v>1387.4375</v>
      </c>
      <c r="G496" s="72">
        <f t="shared" si="258"/>
        <v>0</v>
      </c>
      <c r="H496" s="72">
        <f t="shared" si="258"/>
        <v>3000</v>
      </c>
      <c r="I496" s="72">
        <f t="shared" si="258"/>
        <v>1387.4375</v>
      </c>
      <c r="J496" s="72">
        <f t="shared" si="258"/>
        <v>0</v>
      </c>
      <c r="K496" s="72">
        <f t="shared" ref="K496:M496" si="259">SUM(K492:K495)</f>
        <v>3000</v>
      </c>
      <c r="L496" s="72">
        <f t="shared" si="259"/>
        <v>1387.4375</v>
      </c>
      <c r="M496" s="72">
        <f t="shared" si="259"/>
        <v>0</v>
      </c>
      <c r="N496" s="72">
        <f t="shared" ref="N496:P496" si="260">SUM(N492:N495)</f>
        <v>3000</v>
      </c>
      <c r="O496" s="72">
        <f t="shared" si="260"/>
        <v>1387.4375</v>
      </c>
      <c r="P496" s="72">
        <f t="shared" si="260"/>
        <v>0</v>
      </c>
    </row>
    <row r="497" spans="1:16" x14ac:dyDescent="0.25">
      <c r="A497" s="130"/>
      <c r="B497" s="124"/>
      <c r="C497" s="124" t="s">
        <v>208</v>
      </c>
      <c r="D497" s="71" t="s">
        <v>4</v>
      </c>
      <c r="E497" s="72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</row>
    <row r="498" spans="1:16" x14ac:dyDescent="0.25">
      <c r="A498" s="130"/>
      <c r="B498" s="124"/>
      <c r="C498" s="124"/>
      <c r="D498" s="71" t="s">
        <v>5</v>
      </c>
      <c r="E498" s="72"/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</row>
    <row r="499" spans="1:16" x14ac:dyDescent="0.25">
      <c r="A499" s="130"/>
      <c r="B499" s="124"/>
      <c r="C499" s="124"/>
      <c r="D499" s="71" t="s">
        <v>6</v>
      </c>
      <c r="E499" s="72">
        <v>800</v>
      </c>
      <c r="F499" s="72">
        <f>21175.8/8/30</f>
        <v>88.232500000000002</v>
      </c>
      <c r="G499" s="72"/>
      <c r="H499" s="72">
        <v>800</v>
      </c>
      <c r="I499" s="72">
        <f>21175.8/8/30</f>
        <v>88.232500000000002</v>
      </c>
      <c r="J499" s="72"/>
      <c r="K499" s="72">
        <v>800</v>
      </c>
      <c r="L499" s="72">
        <f>21175.8/8/30</f>
        <v>88.232500000000002</v>
      </c>
      <c r="M499" s="72"/>
      <c r="N499" s="72">
        <v>800</v>
      </c>
      <c r="O499" s="72">
        <f>21175.8/8/30</f>
        <v>88.232500000000002</v>
      </c>
      <c r="P499" s="72"/>
    </row>
    <row r="500" spans="1:16" x14ac:dyDescent="0.25">
      <c r="A500" s="130"/>
      <c r="B500" s="124"/>
      <c r="C500" s="124"/>
      <c r="D500" s="71" t="s">
        <v>7</v>
      </c>
      <c r="E500" s="72"/>
      <c r="F500" s="72"/>
      <c r="G500" s="72">
        <f t="shared" ref="G500" si="261">E500-F500</f>
        <v>0</v>
      </c>
      <c r="H500" s="72"/>
      <c r="I500" s="72"/>
      <c r="J500" s="72">
        <f t="shared" ref="J500" si="262">H500-I500</f>
        <v>0</v>
      </c>
      <c r="K500" s="72"/>
      <c r="L500" s="72"/>
      <c r="M500" s="72">
        <f t="shared" ref="M500" si="263">K500-L500</f>
        <v>0</v>
      </c>
      <c r="N500" s="72"/>
      <c r="O500" s="72"/>
      <c r="P500" s="72">
        <f t="shared" ref="P500" si="264">N500-O500</f>
        <v>0</v>
      </c>
    </row>
    <row r="501" spans="1:16" x14ac:dyDescent="0.25">
      <c r="A501" s="130"/>
      <c r="B501" s="124"/>
      <c r="C501" s="124"/>
      <c r="D501" s="71" t="s">
        <v>8</v>
      </c>
      <c r="E501" s="72">
        <f>SUM(E497:E500)</f>
        <v>800</v>
      </c>
      <c r="F501" s="72">
        <f t="shared" ref="F501" si="265">SUM(F497:F500)</f>
        <v>88.232500000000002</v>
      </c>
      <c r="G501" s="72">
        <f t="shared" ref="G501" si="266">SUM(G497:G500)</f>
        <v>0</v>
      </c>
      <c r="H501" s="72">
        <f t="shared" ref="H501" si="267">SUM(H497:H500)</f>
        <v>800</v>
      </c>
      <c r="I501" s="72">
        <f t="shared" ref="I501" si="268">SUM(I497:I500)</f>
        <v>88.232500000000002</v>
      </c>
      <c r="J501" s="72">
        <f t="shared" ref="J501:L501" si="269">SUM(J497:J500)</f>
        <v>0</v>
      </c>
      <c r="K501" s="72">
        <f t="shared" si="269"/>
        <v>800</v>
      </c>
      <c r="L501" s="72">
        <f t="shared" si="269"/>
        <v>88.232500000000002</v>
      </c>
      <c r="M501" s="72">
        <f t="shared" ref="M501:O501" si="270">SUM(M497:M500)</f>
        <v>0</v>
      </c>
      <c r="N501" s="72">
        <f t="shared" si="270"/>
        <v>800</v>
      </c>
      <c r="O501" s="72">
        <f t="shared" si="270"/>
        <v>88.232500000000002</v>
      </c>
      <c r="P501" s="72">
        <f t="shared" ref="P501" si="271">SUM(P497:P500)</f>
        <v>0</v>
      </c>
    </row>
    <row r="502" spans="1:16" x14ac:dyDescent="0.25">
      <c r="A502" s="130"/>
      <c r="B502" s="124"/>
      <c r="C502" s="127" t="s">
        <v>209</v>
      </c>
      <c r="D502" s="70" t="s">
        <v>4</v>
      </c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</row>
    <row r="503" spans="1:16" x14ac:dyDescent="0.25">
      <c r="A503" s="130"/>
      <c r="B503" s="124"/>
      <c r="C503" s="127"/>
      <c r="D503" s="70" t="s">
        <v>5</v>
      </c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</row>
    <row r="504" spans="1:16" ht="15.75" x14ac:dyDescent="0.25">
      <c r="A504" s="130"/>
      <c r="B504" s="124"/>
      <c r="C504" s="127"/>
      <c r="D504" s="70" t="s">
        <v>6</v>
      </c>
      <c r="E504" s="77">
        <v>800</v>
      </c>
      <c r="F504" s="76">
        <v>38.491666666666667</v>
      </c>
      <c r="G504" s="76">
        <f t="shared" ref="G504:G506" si="272">E504-F504</f>
        <v>761.50833333333333</v>
      </c>
      <c r="H504" s="77">
        <v>800</v>
      </c>
      <c r="I504" s="76">
        <v>38.491666666666667</v>
      </c>
      <c r="J504" s="76">
        <f t="shared" ref="J504:J506" si="273">H504-I504</f>
        <v>761.50833333333333</v>
      </c>
      <c r="K504" s="77">
        <v>800</v>
      </c>
      <c r="L504" s="76">
        <v>38.491666666666667</v>
      </c>
      <c r="M504" s="76">
        <f t="shared" ref="M504:M506" si="274">K504-L504</f>
        <v>761.50833333333333</v>
      </c>
      <c r="N504" s="77">
        <v>800</v>
      </c>
      <c r="O504" s="76">
        <v>38.491666666666667</v>
      </c>
      <c r="P504" s="76">
        <f t="shared" ref="P504:P506" si="275">N504-O504</f>
        <v>761.50833333333333</v>
      </c>
    </row>
    <row r="505" spans="1:16" x14ac:dyDescent="0.25">
      <c r="A505" s="130"/>
      <c r="B505" s="124"/>
      <c r="C505" s="127"/>
      <c r="D505" s="70" t="s">
        <v>7</v>
      </c>
      <c r="E505" s="76"/>
      <c r="F505" s="76"/>
      <c r="G505" s="76">
        <f t="shared" si="272"/>
        <v>0</v>
      </c>
      <c r="H505" s="76"/>
      <c r="I505" s="76"/>
      <c r="J505" s="76">
        <f t="shared" si="273"/>
        <v>0</v>
      </c>
      <c r="K505" s="76"/>
      <c r="L505" s="76"/>
      <c r="M505" s="76">
        <f t="shared" si="274"/>
        <v>0</v>
      </c>
      <c r="N505" s="76"/>
      <c r="O505" s="76"/>
      <c r="P505" s="76">
        <f t="shared" si="275"/>
        <v>0</v>
      </c>
    </row>
    <row r="506" spans="1:16" x14ac:dyDescent="0.25">
      <c r="A506" s="130"/>
      <c r="B506" s="124"/>
      <c r="C506" s="127"/>
      <c r="D506" s="70" t="s">
        <v>8</v>
      </c>
      <c r="E506" s="76">
        <v>800</v>
      </c>
      <c r="F506" s="76">
        <f t="shared" ref="F506" si="276">SUM(F502:F505)</f>
        <v>38.491666666666667</v>
      </c>
      <c r="G506" s="76">
        <f t="shared" si="272"/>
        <v>761.50833333333333</v>
      </c>
      <c r="H506" s="76">
        <v>800</v>
      </c>
      <c r="I506" s="76">
        <f t="shared" ref="I506" si="277">SUM(I502:I505)</f>
        <v>38.491666666666667</v>
      </c>
      <c r="J506" s="76">
        <f t="shared" si="273"/>
        <v>761.50833333333333</v>
      </c>
      <c r="K506" s="76">
        <v>800</v>
      </c>
      <c r="L506" s="76">
        <f t="shared" ref="L506" si="278">SUM(L502:L505)</f>
        <v>38.491666666666667</v>
      </c>
      <c r="M506" s="76">
        <f t="shared" si="274"/>
        <v>761.50833333333333</v>
      </c>
      <c r="N506" s="76">
        <v>800</v>
      </c>
      <c r="O506" s="76">
        <f t="shared" ref="O506" si="279">SUM(O502:O505)</f>
        <v>38.491666666666667</v>
      </c>
      <c r="P506" s="76">
        <f t="shared" si="275"/>
        <v>761.50833333333333</v>
      </c>
    </row>
    <row r="507" spans="1:16" x14ac:dyDescent="0.25">
      <c r="A507" s="130"/>
      <c r="B507" s="124"/>
      <c r="C507" s="128" t="s">
        <v>210</v>
      </c>
      <c r="D507" s="70" t="s">
        <v>4</v>
      </c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</row>
    <row r="508" spans="1:16" x14ac:dyDescent="0.25">
      <c r="A508" s="130"/>
      <c r="B508" s="124"/>
      <c r="C508" s="128"/>
      <c r="D508" s="70" t="s">
        <v>5</v>
      </c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</row>
    <row r="509" spans="1:16" ht="15.75" x14ac:dyDescent="0.25">
      <c r="A509" s="130"/>
      <c r="B509" s="124"/>
      <c r="C509" s="128"/>
      <c r="D509" s="70" t="s">
        <v>6</v>
      </c>
      <c r="E509" s="78">
        <v>2630</v>
      </c>
      <c r="F509" s="76">
        <v>62.166666666666664</v>
      </c>
      <c r="G509" s="76">
        <f t="shared" ref="G509:G511" si="280">E509-F509</f>
        <v>2567.8333333333335</v>
      </c>
      <c r="H509" s="78">
        <v>2630</v>
      </c>
      <c r="I509" s="76">
        <v>62.166666666666664</v>
      </c>
      <c r="J509" s="76">
        <f t="shared" ref="J509:J511" si="281">H509-I509</f>
        <v>2567.8333333333335</v>
      </c>
      <c r="K509" s="78">
        <v>2630</v>
      </c>
      <c r="L509" s="76">
        <v>62.166666666666664</v>
      </c>
      <c r="M509" s="76">
        <f t="shared" ref="M509:M511" si="282">K509-L509</f>
        <v>2567.8333333333335</v>
      </c>
      <c r="N509" s="78">
        <v>2630</v>
      </c>
      <c r="O509" s="76">
        <v>62.166666666666664</v>
      </c>
      <c r="P509" s="76">
        <f t="shared" ref="P509:P511" si="283">N509-O509</f>
        <v>2567.8333333333335</v>
      </c>
    </row>
    <row r="510" spans="1:16" x14ac:dyDescent="0.25">
      <c r="A510" s="130"/>
      <c r="B510" s="124"/>
      <c r="C510" s="128"/>
      <c r="D510" s="70" t="s">
        <v>7</v>
      </c>
      <c r="E510" s="76"/>
      <c r="F510" s="76"/>
      <c r="G510" s="76">
        <f t="shared" si="280"/>
        <v>0</v>
      </c>
      <c r="H510" s="76"/>
      <c r="I510" s="76"/>
      <c r="J510" s="76">
        <f t="shared" si="281"/>
        <v>0</v>
      </c>
      <c r="K510" s="76"/>
      <c r="L510" s="76"/>
      <c r="M510" s="76">
        <f t="shared" si="282"/>
        <v>0</v>
      </c>
      <c r="N510" s="76"/>
      <c r="O510" s="76"/>
      <c r="P510" s="76">
        <f t="shared" si="283"/>
        <v>0</v>
      </c>
    </row>
    <row r="511" spans="1:16" x14ac:dyDescent="0.25">
      <c r="A511" s="130"/>
      <c r="B511" s="124"/>
      <c r="C511" s="128"/>
      <c r="D511" s="70" t="s">
        <v>8</v>
      </c>
      <c r="E511" s="76">
        <v>2630</v>
      </c>
      <c r="F511" s="76">
        <v>62</v>
      </c>
      <c r="G511" s="76">
        <f t="shared" si="280"/>
        <v>2568</v>
      </c>
      <c r="H511" s="76">
        <v>2630</v>
      </c>
      <c r="I511" s="76">
        <v>62</v>
      </c>
      <c r="J511" s="76">
        <f t="shared" si="281"/>
        <v>2568</v>
      </c>
      <c r="K511" s="76">
        <v>2630</v>
      </c>
      <c r="L511" s="76">
        <v>62</v>
      </c>
      <c r="M511" s="76">
        <f t="shared" si="282"/>
        <v>2568</v>
      </c>
      <c r="N511" s="76">
        <v>2630</v>
      </c>
      <c r="O511" s="76">
        <v>62</v>
      </c>
      <c r="P511" s="76">
        <f t="shared" si="283"/>
        <v>2568</v>
      </c>
    </row>
    <row r="512" spans="1:16" x14ac:dyDescent="0.25">
      <c r="A512" s="130"/>
      <c r="B512" s="124"/>
      <c r="C512" s="124" t="s">
        <v>211</v>
      </c>
      <c r="D512" s="71" t="s">
        <v>4</v>
      </c>
      <c r="E512" s="72"/>
      <c r="F512" s="72"/>
      <c r="G512" s="72"/>
      <c r="H512" s="72"/>
      <c r="I512" s="72"/>
      <c r="J512" s="72"/>
      <c r="K512" s="72"/>
      <c r="L512" s="72"/>
      <c r="M512" s="72"/>
      <c r="N512" s="72"/>
      <c r="O512" s="72"/>
      <c r="P512" s="72"/>
    </row>
    <row r="513" spans="1:16" x14ac:dyDescent="0.25">
      <c r="A513" s="130"/>
      <c r="B513" s="124"/>
      <c r="C513" s="124"/>
      <c r="D513" s="71" t="s">
        <v>5</v>
      </c>
      <c r="E513" s="72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</row>
    <row r="514" spans="1:16" ht="15.75" x14ac:dyDescent="0.25">
      <c r="A514" s="130"/>
      <c r="B514" s="124"/>
      <c r="C514" s="124"/>
      <c r="D514" s="71" t="s">
        <v>6</v>
      </c>
      <c r="E514" s="79"/>
      <c r="F514" s="72"/>
      <c r="G514" s="72"/>
      <c r="H514" s="79"/>
      <c r="I514" s="72"/>
      <c r="J514" s="72"/>
      <c r="K514" s="79"/>
      <c r="L514" s="72"/>
      <c r="M514" s="72"/>
      <c r="N514" s="79"/>
      <c r="O514" s="72"/>
      <c r="P514" s="72"/>
    </row>
    <row r="515" spans="1:16" ht="15.75" x14ac:dyDescent="0.25">
      <c r="A515" s="130"/>
      <c r="B515" s="124"/>
      <c r="C515" s="124"/>
      <c r="D515" s="71" t="s">
        <v>7</v>
      </c>
      <c r="E515" s="79">
        <v>980</v>
      </c>
      <c r="F515" s="72">
        <v>1012.6666666666666</v>
      </c>
      <c r="G515" s="72">
        <f t="shared" ref="G515:G516" si="284">E515-F515</f>
        <v>-32.666666666666629</v>
      </c>
      <c r="H515" s="79">
        <v>980</v>
      </c>
      <c r="I515" s="72">
        <v>1012.6666666666666</v>
      </c>
      <c r="J515" s="72">
        <f t="shared" ref="J515:J516" si="285">H515-I515</f>
        <v>-32.666666666666629</v>
      </c>
      <c r="K515" s="79">
        <v>980</v>
      </c>
      <c r="L515" s="72">
        <v>1012.6666666666666</v>
      </c>
      <c r="M515" s="72">
        <f t="shared" ref="M515:M516" si="286">K515-L515</f>
        <v>-32.666666666666629</v>
      </c>
      <c r="N515" s="79">
        <v>980</v>
      </c>
      <c r="O515" s="72">
        <v>1012.6666666666666</v>
      </c>
      <c r="P515" s="72">
        <f t="shared" ref="P515:P516" si="287">N515-O515</f>
        <v>-32.666666666666629</v>
      </c>
    </row>
    <row r="516" spans="1:16" x14ac:dyDescent="0.25">
      <c r="A516" s="130"/>
      <c r="B516" s="124"/>
      <c r="C516" s="124"/>
      <c r="D516" s="71" t="s">
        <v>8</v>
      </c>
      <c r="E516" s="72">
        <v>980</v>
      </c>
      <c r="F516" s="72">
        <v>1012.6666666666666</v>
      </c>
      <c r="G516" s="72">
        <f t="shared" si="284"/>
        <v>-32.666666666666629</v>
      </c>
      <c r="H516" s="72">
        <v>980</v>
      </c>
      <c r="I516" s="72">
        <v>1012.6666666666666</v>
      </c>
      <c r="J516" s="72">
        <f t="shared" si="285"/>
        <v>-32.666666666666629</v>
      </c>
      <c r="K516" s="72">
        <v>980</v>
      </c>
      <c r="L516" s="72">
        <v>1012.6666666666666</v>
      </c>
      <c r="M516" s="72">
        <f t="shared" si="286"/>
        <v>-32.666666666666629</v>
      </c>
      <c r="N516" s="72">
        <v>980</v>
      </c>
      <c r="O516" s="72">
        <v>1012.6666666666666</v>
      </c>
      <c r="P516" s="72">
        <f t="shared" si="287"/>
        <v>-32.666666666666629</v>
      </c>
    </row>
    <row r="517" spans="1:16" ht="15" customHeight="1" x14ac:dyDescent="0.25">
      <c r="A517" s="130"/>
      <c r="B517" s="124"/>
      <c r="C517" s="124" t="s">
        <v>212</v>
      </c>
      <c r="D517" s="71" t="s">
        <v>4</v>
      </c>
      <c r="E517" s="72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</row>
    <row r="518" spans="1:16" x14ac:dyDescent="0.25">
      <c r="A518" s="130"/>
      <c r="B518" s="124"/>
      <c r="C518" s="124"/>
      <c r="D518" s="71" t="s">
        <v>5</v>
      </c>
      <c r="E518" s="72"/>
      <c r="F518" s="72"/>
      <c r="G518" s="72"/>
      <c r="H518" s="72"/>
      <c r="I518" s="72"/>
      <c r="J518" s="72"/>
      <c r="K518" s="72"/>
      <c r="L518" s="72"/>
      <c r="M518" s="72"/>
      <c r="N518" s="72"/>
      <c r="O518" s="72"/>
      <c r="P518" s="72"/>
    </row>
    <row r="519" spans="1:16" x14ac:dyDescent="0.25">
      <c r="A519" s="130"/>
      <c r="B519" s="124"/>
      <c r="C519" s="124"/>
      <c r="D519" s="71" t="s">
        <v>6</v>
      </c>
      <c r="E519" s="72"/>
      <c r="F519" s="72"/>
      <c r="G519" s="72"/>
      <c r="H519" s="72"/>
      <c r="I519" s="72"/>
      <c r="J519" s="72"/>
      <c r="K519" s="72"/>
      <c r="L519" s="72"/>
      <c r="M519" s="72"/>
      <c r="N519" s="72"/>
      <c r="O519" s="72"/>
      <c r="P519" s="72"/>
    </row>
    <row r="520" spans="1:16" ht="15.75" x14ac:dyDescent="0.25">
      <c r="A520" s="130"/>
      <c r="B520" s="124"/>
      <c r="C520" s="124"/>
      <c r="D520" s="71" t="s">
        <v>7</v>
      </c>
      <c r="E520" s="79">
        <v>881.15</v>
      </c>
      <c r="F520" s="72">
        <v>125</v>
      </c>
      <c r="G520" s="72">
        <f t="shared" ref="G520:G521" si="288">E520-F520</f>
        <v>756.15</v>
      </c>
      <c r="H520" s="79">
        <v>881.15</v>
      </c>
      <c r="I520" s="72">
        <v>125</v>
      </c>
      <c r="J520" s="72">
        <f t="shared" ref="J520:J521" si="289">H520-I520</f>
        <v>756.15</v>
      </c>
      <c r="K520" s="79">
        <v>881.15</v>
      </c>
      <c r="L520" s="72">
        <v>125</v>
      </c>
      <c r="M520" s="72">
        <f t="shared" ref="M520:M521" si="290">K520-L520</f>
        <v>756.15</v>
      </c>
      <c r="N520" s="79">
        <v>881.15</v>
      </c>
      <c r="O520" s="72">
        <v>125</v>
      </c>
      <c r="P520" s="72">
        <f t="shared" ref="P520:P521" si="291">N520-O520</f>
        <v>756.15</v>
      </c>
    </row>
    <row r="521" spans="1:16" ht="15.75" x14ac:dyDescent="0.25">
      <c r="A521" s="130"/>
      <c r="B521" s="124"/>
      <c r="C521" s="124"/>
      <c r="D521" s="71" t="s">
        <v>8</v>
      </c>
      <c r="E521" s="79">
        <v>881.15</v>
      </c>
      <c r="F521" s="72">
        <v>125</v>
      </c>
      <c r="G521" s="72">
        <f t="shared" si="288"/>
        <v>756.15</v>
      </c>
      <c r="H521" s="79">
        <v>881.15</v>
      </c>
      <c r="I521" s="72">
        <v>125</v>
      </c>
      <c r="J521" s="72">
        <f t="shared" si="289"/>
        <v>756.15</v>
      </c>
      <c r="K521" s="79">
        <v>881.15</v>
      </c>
      <c r="L521" s="72">
        <v>125</v>
      </c>
      <c r="M521" s="72">
        <f t="shared" si="290"/>
        <v>756.15</v>
      </c>
      <c r="N521" s="79">
        <v>881.15</v>
      </c>
      <c r="O521" s="72">
        <v>125</v>
      </c>
      <c r="P521" s="72">
        <f t="shared" si="291"/>
        <v>756.15</v>
      </c>
    </row>
    <row r="522" spans="1:16" ht="15" customHeight="1" x14ac:dyDescent="0.25">
      <c r="A522" s="130"/>
      <c r="B522" s="124"/>
      <c r="C522" s="124" t="s">
        <v>213</v>
      </c>
      <c r="D522" s="71" t="s">
        <v>4</v>
      </c>
      <c r="E522" s="72"/>
      <c r="F522" s="72"/>
      <c r="G522" s="72"/>
      <c r="H522" s="72"/>
      <c r="I522" s="72"/>
      <c r="J522" s="72"/>
      <c r="K522" s="72"/>
      <c r="L522" s="72"/>
      <c r="M522" s="72"/>
      <c r="N522" s="72"/>
      <c r="O522" s="72"/>
      <c r="P522" s="72"/>
    </row>
    <row r="523" spans="1:16" x14ac:dyDescent="0.25">
      <c r="A523" s="130"/>
      <c r="B523" s="124"/>
      <c r="C523" s="124"/>
      <c r="D523" s="71" t="s">
        <v>5</v>
      </c>
      <c r="E523" s="72"/>
      <c r="F523" s="72"/>
      <c r="G523" s="72"/>
      <c r="H523" s="72"/>
      <c r="I523" s="72"/>
      <c r="J523" s="72"/>
      <c r="K523" s="72"/>
      <c r="L523" s="72"/>
      <c r="M523" s="72"/>
      <c r="N523" s="72"/>
      <c r="O523" s="72"/>
      <c r="P523" s="72"/>
    </row>
    <row r="524" spans="1:16" x14ac:dyDescent="0.25">
      <c r="A524" s="130"/>
      <c r="B524" s="124"/>
      <c r="C524" s="124"/>
      <c r="D524" s="71" t="s">
        <v>6</v>
      </c>
      <c r="E524" s="72"/>
      <c r="F524" s="72"/>
      <c r="G524" s="72"/>
      <c r="H524" s="72"/>
      <c r="I524" s="72"/>
      <c r="J524" s="72"/>
      <c r="K524" s="72"/>
      <c r="L524" s="72"/>
      <c r="M524" s="72"/>
      <c r="N524" s="72"/>
      <c r="O524" s="72"/>
      <c r="P524" s="72"/>
    </row>
    <row r="525" spans="1:16" ht="15.75" x14ac:dyDescent="0.25">
      <c r="A525" s="130"/>
      <c r="B525" s="124"/>
      <c r="C525" s="124"/>
      <c r="D525" s="71" t="s">
        <v>7</v>
      </c>
      <c r="E525" s="79">
        <v>856</v>
      </c>
      <c r="F525" s="71">
        <v>195</v>
      </c>
      <c r="G525" s="72">
        <f t="shared" ref="G525:G526" si="292">E525-F525</f>
        <v>661</v>
      </c>
      <c r="H525" s="79">
        <v>856</v>
      </c>
      <c r="I525" s="71">
        <v>195</v>
      </c>
      <c r="J525" s="72">
        <f t="shared" ref="J525:J526" si="293">H525-I525</f>
        <v>661</v>
      </c>
      <c r="K525" s="79">
        <v>856</v>
      </c>
      <c r="L525" s="82">
        <v>195</v>
      </c>
      <c r="M525" s="72">
        <f t="shared" ref="M525:M526" si="294">K525-L525</f>
        <v>661</v>
      </c>
      <c r="N525" s="79">
        <v>856</v>
      </c>
      <c r="O525" s="85">
        <v>195</v>
      </c>
      <c r="P525" s="72">
        <f t="shared" ref="P525:P526" si="295">N525-O525</f>
        <v>661</v>
      </c>
    </row>
    <row r="526" spans="1:16" ht="15.75" x14ac:dyDescent="0.25">
      <c r="A526" s="130"/>
      <c r="B526" s="124"/>
      <c r="C526" s="124"/>
      <c r="D526" s="71" t="s">
        <v>8</v>
      </c>
      <c r="E526" s="79">
        <v>856</v>
      </c>
      <c r="F526" s="71">
        <v>195</v>
      </c>
      <c r="G526" s="72">
        <f t="shared" si="292"/>
        <v>661</v>
      </c>
      <c r="H526" s="79">
        <v>856</v>
      </c>
      <c r="I526" s="71">
        <v>195</v>
      </c>
      <c r="J526" s="72">
        <f t="shared" si="293"/>
        <v>661</v>
      </c>
      <c r="K526" s="79">
        <v>856</v>
      </c>
      <c r="L526" s="82">
        <v>195</v>
      </c>
      <c r="M526" s="72">
        <f t="shared" si="294"/>
        <v>661</v>
      </c>
      <c r="N526" s="79">
        <v>856</v>
      </c>
      <c r="O526" s="85">
        <v>195</v>
      </c>
      <c r="P526" s="72">
        <f t="shared" si="295"/>
        <v>661</v>
      </c>
    </row>
    <row r="527" spans="1:16" ht="15" customHeight="1" x14ac:dyDescent="0.25">
      <c r="A527" s="130"/>
      <c r="B527" s="124"/>
      <c r="C527" s="124" t="s">
        <v>214</v>
      </c>
      <c r="D527" s="71" t="s">
        <v>4</v>
      </c>
      <c r="E527" s="72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</row>
    <row r="528" spans="1:16" x14ac:dyDescent="0.25">
      <c r="A528" s="130"/>
      <c r="B528" s="124"/>
      <c r="C528" s="124"/>
      <c r="D528" s="71" t="s">
        <v>5</v>
      </c>
      <c r="E528" s="72"/>
      <c r="F528" s="72"/>
      <c r="G528" s="72"/>
      <c r="H528" s="72"/>
      <c r="I528" s="72"/>
      <c r="J528" s="72"/>
      <c r="K528" s="72"/>
      <c r="L528" s="72"/>
      <c r="M528" s="72"/>
      <c r="N528" s="72"/>
      <c r="O528" s="72"/>
      <c r="P528" s="72"/>
    </row>
    <row r="529" spans="1:16" ht="15.75" x14ac:dyDescent="0.25">
      <c r="A529" s="130"/>
      <c r="B529" s="124"/>
      <c r="C529" s="124"/>
      <c r="D529" s="71" t="s">
        <v>6</v>
      </c>
      <c r="E529" s="79"/>
      <c r="F529" s="72">
        <v>0</v>
      </c>
      <c r="G529" s="72"/>
      <c r="H529" s="79"/>
      <c r="I529" s="72">
        <v>0</v>
      </c>
      <c r="J529" s="72"/>
      <c r="K529" s="79"/>
      <c r="L529" s="72">
        <v>0</v>
      </c>
      <c r="M529" s="72"/>
      <c r="N529" s="79"/>
      <c r="O529" s="72">
        <v>0</v>
      </c>
      <c r="P529" s="72"/>
    </row>
    <row r="530" spans="1:16" ht="15.75" x14ac:dyDescent="0.25">
      <c r="A530" s="130"/>
      <c r="B530" s="124"/>
      <c r="C530" s="124"/>
      <c r="D530" s="71" t="s">
        <v>7</v>
      </c>
      <c r="E530" s="79">
        <v>2173</v>
      </c>
      <c r="F530" s="72">
        <v>597</v>
      </c>
      <c r="G530" s="72">
        <f>E530-F530</f>
        <v>1576</v>
      </c>
      <c r="H530" s="79">
        <v>2173</v>
      </c>
      <c r="I530" s="72">
        <v>597</v>
      </c>
      <c r="J530" s="72">
        <f>H530-I530</f>
        <v>1576</v>
      </c>
      <c r="K530" s="79">
        <v>2173</v>
      </c>
      <c r="L530" s="72">
        <v>597</v>
      </c>
      <c r="M530" s="72">
        <f>K530-L530</f>
        <v>1576</v>
      </c>
      <c r="N530" s="79">
        <v>2173</v>
      </c>
      <c r="O530" s="72">
        <v>597</v>
      </c>
      <c r="P530" s="72">
        <f>N530-O530</f>
        <v>1576</v>
      </c>
    </row>
    <row r="531" spans="1:16" x14ac:dyDescent="0.25">
      <c r="A531" s="130"/>
      <c r="B531" s="124"/>
      <c r="C531" s="124"/>
      <c r="D531" s="71" t="s">
        <v>8</v>
      </c>
      <c r="E531" s="71">
        <v>2173</v>
      </c>
      <c r="F531" s="72">
        <v>597</v>
      </c>
      <c r="G531" s="72">
        <f t="shared" ref="G531" si="296">E531-F531</f>
        <v>1576</v>
      </c>
      <c r="H531" s="71">
        <v>2173</v>
      </c>
      <c r="I531" s="72">
        <v>597</v>
      </c>
      <c r="J531" s="72">
        <f t="shared" ref="J531" si="297">H531-I531</f>
        <v>1576</v>
      </c>
      <c r="K531" s="82">
        <v>2173</v>
      </c>
      <c r="L531" s="72">
        <v>597</v>
      </c>
      <c r="M531" s="72">
        <f t="shared" ref="M531" si="298">K531-L531</f>
        <v>1576</v>
      </c>
      <c r="N531" s="85">
        <v>2173</v>
      </c>
      <c r="O531" s="72">
        <v>597</v>
      </c>
      <c r="P531" s="72">
        <f t="shared" ref="P531" si="299">N531-O531</f>
        <v>1576</v>
      </c>
    </row>
    <row r="532" spans="1:16" ht="15" customHeight="1" x14ac:dyDescent="0.25">
      <c r="A532" s="130"/>
      <c r="B532" s="124"/>
      <c r="C532" s="124" t="s">
        <v>215</v>
      </c>
      <c r="D532" s="71" t="s">
        <v>4</v>
      </c>
      <c r="E532" s="72"/>
      <c r="F532" s="72"/>
      <c r="G532" s="72"/>
      <c r="H532" s="72"/>
      <c r="I532" s="72"/>
      <c r="J532" s="72"/>
      <c r="K532" s="72"/>
      <c r="L532" s="72"/>
      <c r="M532" s="72"/>
      <c r="N532" s="72"/>
      <c r="O532" s="72"/>
      <c r="P532" s="72"/>
    </row>
    <row r="533" spans="1:16" x14ac:dyDescent="0.25">
      <c r="A533" s="130"/>
      <c r="B533" s="124"/>
      <c r="C533" s="124"/>
      <c r="D533" s="71" t="s">
        <v>5</v>
      </c>
      <c r="E533" s="72"/>
      <c r="F533" s="72"/>
      <c r="G533" s="72"/>
      <c r="H533" s="72"/>
      <c r="I533" s="72"/>
      <c r="J533" s="72"/>
      <c r="K533" s="72"/>
      <c r="L533" s="72"/>
      <c r="M533" s="72"/>
      <c r="N533" s="72"/>
      <c r="O533" s="72"/>
      <c r="P533" s="72"/>
    </row>
    <row r="534" spans="1:16" x14ac:dyDescent="0.25">
      <c r="A534" s="130"/>
      <c r="B534" s="124"/>
      <c r="C534" s="124"/>
      <c r="D534" s="71" t="s">
        <v>6</v>
      </c>
      <c r="E534" s="72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</row>
    <row r="535" spans="1:16" ht="15.75" x14ac:dyDescent="0.25">
      <c r="A535" s="130"/>
      <c r="B535" s="124"/>
      <c r="C535" s="124"/>
      <c r="D535" s="71" t="s">
        <v>7</v>
      </c>
      <c r="E535" s="79">
        <v>910</v>
      </c>
      <c r="F535" s="72">
        <v>304.46666666666664</v>
      </c>
      <c r="G535" s="72">
        <f t="shared" ref="G535:G536" si="300">E535-F535</f>
        <v>605.5333333333333</v>
      </c>
      <c r="H535" s="79">
        <v>910</v>
      </c>
      <c r="I535" s="72">
        <v>304.46666666666664</v>
      </c>
      <c r="J535" s="72">
        <f t="shared" ref="J535:J536" si="301">H535-I535</f>
        <v>605.5333333333333</v>
      </c>
      <c r="K535" s="79">
        <v>910</v>
      </c>
      <c r="L535" s="72">
        <v>304.46666666666664</v>
      </c>
      <c r="M535" s="72">
        <f t="shared" ref="M535:M536" si="302">K535-L535</f>
        <v>605.5333333333333</v>
      </c>
      <c r="N535" s="79">
        <v>910</v>
      </c>
      <c r="O535" s="72">
        <v>304.46666666666664</v>
      </c>
      <c r="P535" s="72">
        <f t="shared" ref="P535:P536" si="303">N535-O535</f>
        <v>605.5333333333333</v>
      </c>
    </row>
    <row r="536" spans="1:16" ht="15.75" x14ac:dyDescent="0.25">
      <c r="A536" s="130"/>
      <c r="B536" s="124"/>
      <c r="C536" s="124"/>
      <c r="D536" s="71" t="s">
        <v>8</v>
      </c>
      <c r="E536" s="79">
        <v>910</v>
      </c>
      <c r="F536" s="72">
        <v>304.46666666666664</v>
      </c>
      <c r="G536" s="72">
        <f t="shared" si="300"/>
        <v>605.5333333333333</v>
      </c>
      <c r="H536" s="79">
        <v>910</v>
      </c>
      <c r="I536" s="72">
        <v>304.46666666666664</v>
      </c>
      <c r="J536" s="72">
        <f t="shared" si="301"/>
        <v>605.5333333333333</v>
      </c>
      <c r="K536" s="79">
        <v>910</v>
      </c>
      <c r="L536" s="72">
        <v>304.46666666666664</v>
      </c>
      <c r="M536" s="72">
        <f t="shared" si="302"/>
        <v>605.5333333333333</v>
      </c>
      <c r="N536" s="79">
        <v>910</v>
      </c>
      <c r="O536" s="72">
        <v>304.46666666666664</v>
      </c>
      <c r="P536" s="72">
        <f t="shared" si="303"/>
        <v>605.5333333333333</v>
      </c>
    </row>
    <row r="537" spans="1:16" x14ac:dyDescent="0.25">
      <c r="A537" s="130"/>
      <c r="B537" s="124"/>
      <c r="C537" s="124" t="s">
        <v>216</v>
      </c>
      <c r="D537" s="71" t="s">
        <v>4</v>
      </c>
      <c r="E537" s="72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</row>
    <row r="538" spans="1:16" x14ac:dyDescent="0.25">
      <c r="A538" s="130"/>
      <c r="B538" s="124"/>
      <c r="C538" s="124"/>
      <c r="D538" s="71" t="s">
        <v>5</v>
      </c>
      <c r="E538" s="72"/>
      <c r="F538" s="72"/>
      <c r="G538" s="72"/>
      <c r="H538" s="72"/>
      <c r="I538" s="72"/>
      <c r="J538" s="72"/>
      <c r="K538" s="72"/>
      <c r="L538" s="72"/>
      <c r="M538" s="72"/>
      <c r="N538" s="72"/>
      <c r="O538" s="72"/>
      <c r="P538" s="72"/>
    </row>
    <row r="539" spans="1:16" x14ac:dyDescent="0.25">
      <c r="A539" s="130"/>
      <c r="B539" s="124"/>
      <c r="C539" s="124"/>
      <c r="D539" s="71" t="s">
        <v>6</v>
      </c>
      <c r="E539" s="72"/>
      <c r="F539" s="72"/>
      <c r="G539" s="72"/>
      <c r="H539" s="72"/>
      <c r="I539" s="72"/>
      <c r="J539" s="72"/>
      <c r="K539" s="72"/>
      <c r="L539" s="72"/>
      <c r="M539" s="72"/>
      <c r="N539" s="72"/>
      <c r="O539" s="72"/>
      <c r="P539" s="72"/>
    </row>
    <row r="540" spans="1:16" ht="15.75" x14ac:dyDescent="0.25">
      <c r="A540" s="130"/>
      <c r="B540" s="124"/>
      <c r="C540" s="124"/>
      <c r="D540" s="71" t="s">
        <v>7</v>
      </c>
      <c r="E540" s="79">
        <v>717.6</v>
      </c>
      <c r="F540" s="72">
        <v>1422.8694444444445</v>
      </c>
      <c r="G540" s="72">
        <f t="shared" ref="G540:G541" si="304">E540-F540</f>
        <v>-705.2694444444445</v>
      </c>
      <c r="H540" s="79">
        <v>717.6</v>
      </c>
      <c r="I540" s="72">
        <v>1422.8694444444445</v>
      </c>
      <c r="J540" s="72">
        <f t="shared" ref="J540:J541" si="305">H540-I540</f>
        <v>-705.2694444444445</v>
      </c>
      <c r="K540" s="79">
        <v>717.6</v>
      </c>
      <c r="L540" s="72">
        <v>1422.8694444444445</v>
      </c>
      <c r="M540" s="72">
        <f t="shared" ref="M540:M541" si="306">K540-L540</f>
        <v>-705.2694444444445</v>
      </c>
      <c r="N540" s="79">
        <v>717.6</v>
      </c>
      <c r="O540" s="72">
        <v>1422.8694444444445</v>
      </c>
      <c r="P540" s="72">
        <f t="shared" ref="P540:P541" si="307">N540-O540</f>
        <v>-705.2694444444445</v>
      </c>
    </row>
    <row r="541" spans="1:16" ht="15.75" x14ac:dyDescent="0.25">
      <c r="A541" s="130"/>
      <c r="B541" s="124"/>
      <c r="C541" s="124"/>
      <c r="D541" s="71" t="s">
        <v>8</v>
      </c>
      <c r="E541" s="79">
        <v>717.6</v>
      </c>
      <c r="F541" s="72">
        <v>1422.8694444444445</v>
      </c>
      <c r="G541" s="72">
        <f t="shared" si="304"/>
        <v>-705.2694444444445</v>
      </c>
      <c r="H541" s="79">
        <v>717.6</v>
      </c>
      <c r="I541" s="72">
        <v>1422.8694444444445</v>
      </c>
      <c r="J541" s="72">
        <f t="shared" si="305"/>
        <v>-705.2694444444445</v>
      </c>
      <c r="K541" s="79">
        <v>717.6</v>
      </c>
      <c r="L541" s="72">
        <v>1422.8694444444445</v>
      </c>
      <c r="M541" s="72">
        <f t="shared" si="306"/>
        <v>-705.2694444444445</v>
      </c>
      <c r="N541" s="79">
        <v>717.6</v>
      </c>
      <c r="O541" s="72">
        <v>1422.8694444444445</v>
      </c>
      <c r="P541" s="72">
        <f t="shared" si="307"/>
        <v>-705.2694444444445</v>
      </c>
    </row>
    <row r="542" spans="1:16" x14ac:dyDescent="0.25">
      <c r="A542" s="130"/>
      <c r="B542" s="124"/>
      <c r="C542" s="124" t="s">
        <v>167</v>
      </c>
      <c r="D542" s="71" t="s">
        <v>4</v>
      </c>
      <c r="E542" s="72"/>
      <c r="F542" s="72"/>
      <c r="G542" s="72"/>
      <c r="H542" s="72"/>
      <c r="I542" s="72"/>
      <c r="J542" s="72"/>
      <c r="K542" s="72"/>
      <c r="L542" s="72"/>
      <c r="M542" s="72"/>
      <c r="N542" s="72"/>
      <c r="O542" s="72"/>
      <c r="P542" s="72"/>
    </row>
    <row r="543" spans="1:16" x14ac:dyDescent="0.25">
      <c r="A543" s="130"/>
      <c r="B543" s="124"/>
      <c r="C543" s="124"/>
      <c r="D543" s="71" t="s">
        <v>5</v>
      </c>
      <c r="E543" s="72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</row>
    <row r="544" spans="1:16" x14ac:dyDescent="0.25">
      <c r="A544" s="130"/>
      <c r="B544" s="124"/>
      <c r="C544" s="124"/>
      <c r="D544" s="71" t="s">
        <v>6</v>
      </c>
      <c r="E544" s="72"/>
      <c r="F544" s="72"/>
      <c r="G544" s="72"/>
      <c r="H544" s="72"/>
      <c r="I544" s="72"/>
      <c r="J544" s="72"/>
      <c r="K544" s="72"/>
      <c r="L544" s="72"/>
      <c r="M544" s="72"/>
      <c r="N544" s="72"/>
      <c r="O544" s="72"/>
      <c r="P544" s="72"/>
    </row>
    <row r="545" spans="1:16" ht="15.75" x14ac:dyDescent="0.25">
      <c r="A545" s="130"/>
      <c r="B545" s="124"/>
      <c r="C545" s="124"/>
      <c r="D545" s="71" t="s">
        <v>7</v>
      </c>
      <c r="E545" s="80">
        <v>2000</v>
      </c>
      <c r="F545" s="72">
        <v>340</v>
      </c>
      <c r="G545" s="72">
        <f t="shared" ref="G545:G546" si="308">E545-F545</f>
        <v>1660</v>
      </c>
      <c r="H545" s="80">
        <v>2000</v>
      </c>
      <c r="I545" s="72">
        <v>340</v>
      </c>
      <c r="J545" s="72">
        <f t="shared" ref="J545:J546" si="309">H545-I545</f>
        <v>1660</v>
      </c>
      <c r="K545" s="80">
        <v>2000</v>
      </c>
      <c r="L545" s="72">
        <v>340</v>
      </c>
      <c r="M545" s="72">
        <f t="shared" ref="M545:M546" si="310">K545-L545</f>
        <v>1660</v>
      </c>
      <c r="N545" s="80">
        <v>2000</v>
      </c>
      <c r="O545" s="72">
        <v>340</v>
      </c>
      <c r="P545" s="72">
        <f t="shared" ref="P545:P546" si="311">N545-O545</f>
        <v>1660</v>
      </c>
    </row>
    <row r="546" spans="1:16" ht="15.75" x14ac:dyDescent="0.25">
      <c r="A546" s="130"/>
      <c r="B546" s="124"/>
      <c r="C546" s="124"/>
      <c r="D546" s="71" t="s">
        <v>8</v>
      </c>
      <c r="E546" s="80">
        <v>2000</v>
      </c>
      <c r="F546" s="72">
        <v>340</v>
      </c>
      <c r="G546" s="72">
        <f t="shared" si="308"/>
        <v>1660</v>
      </c>
      <c r="H546" s="80">
        <v>2000</v>
      </c>
      <c r="I546" s="72">
        <v>340</v>
      </c>
      <c r="J546" s="72">
        <f t="shared" si="309"/>
        <v>1660</v>
      </c>
      <c r="K546" s="80">
        <v>2000</v>
      </c>
      <c r="L546" s="72">
        <v>340</v>
      </c>
      <c r="M546" s="72">
        <f t="shared" si="310"/>
        <v>1660</v>
      </c>
      <c r="N546" s="80">
        <v>2000</v>
      </c>
      <c r="O546" s="72">
        <v>340</v>
      </c>
      <c r="P546" s="72">
        <f t="shared" si="311"/>
        <v>1660</v>
      </c>
    </row>
    <row r="547" spans="1:16" ht="15" customHeight="1" x14ac:dyDescent="0.25">
      <c r="A547" s="130"/>
      <c r="B547" s="124"/>
      <c r="C547" s="124" t="s">
        <v>217</v>
      </c>
      <c r="D547" s="71" t="s">
        <v>4</v>
      </c>
      <c r="E547" s="72"/>
      <c r="F547" s="72"/>
      <c r="G547" s="72"/>
      <c r="H547" s="72"/>
      <c r="I547" s="72"/>
      <c r="J547" s="72"/>
      <c r="K547" s="72"/>
      <c r="L547" s="72"/>
      <c r="M547" s="72"/>
      <c r="N547" s="72"/>
      <c r="O547" s="72"/>
      <c r="P547" s="72"/>
    </row>
    <row r="548" spans="1:16" x14ac:dyDescent="0.25">
      <c r="A548" s="130"/>
      <c r="B548" s="124"/>
      <c r="C548" s="124"/>
      <c r="D548" s="71" t="s">
        <v>5</v>
      </c>
      <c r="E548" s="72"/>
      <c r="F548" s="72"/>
      <c r="G548" s="72"/>
      <c r="H548" s="72"/>
      <c r="I548" s="72"/>
      <c r="J548" s="72"/>
      <c r="K548" s="72"/>
      <c r="L548" s="72"/>
      <c r="M548" s="72"/>
      <c r="N548" s="72"/>
      <c r="O548" s="72"/>
      <c r="P548" s="72"/>
    </row>
    <row r="549" spans="1:16" ht="15.75" x14ac:dyDescent="0.25">
      <c r="A549" s="130"/>
      <c r="B549" s="124"/>
      <c r="C549" s="124"/>
      <c r="D549" s="71" t="s">
        <v>6</v>
      </c>
      <c r="E549" s="80">
        <v>123990</v>
      </c>
      <c r="F549" s="71">
        <v>13080</v>
      </c>
      <c r="G549" s="72">
        <f>E549-F549</f>
        <v>110910</v>
      </c>
      <c r="H549" s="80">
        <v>123990</v>
      </c>
      <c r="I549" s="71">
        <v>13080</v>
      </c>
      <c r="J549" s="72">
        <f>H549-I549</f>
        <v>110910</v>
      </c>
      <c r="K549" s="80">
        <v>123990</v>
      </c>
      <c r="L549" s="82">
        <v>13080</v>
      </c>
      <c r="M549" s="72">
        <f>K549-L549</f>
        <v>110910</v>
      </c>
      <c r="N549" s="80">
        <v>123990</v>
      </c>
      <c r="O549" s="85">
        <v>13080</v>
      </c>
      <c r="P549" s="72">
        <f>N549-O549</f>
        <v>110910</v>
      </c>
    </row>
    <row r="550" spans="1:16" x14ac:dyDescent="0.25">
      <c r="A550" s="130"/>
      <c r="B550" s="124"/>
      <c r="C550" s="124"/>
      <c r="D550" s="71" t="s">
        <v>7</v>
      </c>
      <c r="E550" s="72"/>
      <c r="F550" s="72"/>
      <c r="G550" s="72">
        <f t="shared" ref="G550:G551" si="312">E550-F550</f>
        <v>0</v>
      </c>
      <c r="H550" s="72"/>
      <c r="I550" s="72"/>
      <c r="J550" s="72">
        <f t="shared" ref="J550:J551" si="313">H550-I550</f>
        <v>0</v>
      </c>
      <c r="K550" s="72"/>
      <c r="L550" s="72"/>
      <c r="M550" s="72">
        <f t="shared" ref="M550:M551" si="314">K550-L550</f>
        <v>0</v>
      </c>
      <c r="N550" s="72"/>
      <c r="O550" s="72"/>
      <c r="P550" s="72">
        <f t="shared" ref="P550:P551" si="315">N550-O550</f>
        <v>0</v>
      </c>
    </row>
    <row r="551" spans="1:16" x14ac:dyDescent="0.25">
      <c r="A551" s="130"/>
      <c r="B551" s="124"/>
      <c r="C551" s="124"/>
      <c r="D551" s="71" t="s">
        <v>8</v>
      </c>
      <c r="E551" s="72">
        <f>E549</f>
        <v>123990</v>
      </c>
      <c r="F551" s="72">
        <f>F549</f>
        <v>13080</v>
      </c>
      <c r="G551" s="72">
        <f t="shared" si="312"/>
        <v>110910</v>
      </c>
      <c r="H551" s="72">
        <f>H549</f>
        <v>123990</v>
      </c>
      <c r="I551" s="72">
        <f>I549</f>
        <v>13080</v>
      </c>
      <c r="J551" s="72">
        <f t="shared" si="313"/>
        <v>110910</v>
      </c>
      <c r="K551" s="72">
        <f>K549</f>
        <v>123990</v>
      </c>
      <c r="L551" s="72">
        <f>L549</f>
        <v>13080</v>
      </c>
      <c r="M551" s="72">
        <f t="shared" si="314"/>
        <v>110910</v>
      </c>
      <c r="N551" s="72">
        <f>N549</f>
        <v>123990</v>
      </c>
      <c r="O551" s="72">
        <f>O549</f>
        <v>13080</v>
      </c>
      <c r="P551" s="72">
        <f t="shared" si="315"/>
        <v>110910</v>
      </c>
    </row>
    <row r="552" spans="1:16" ht="15" customHeight="1" x14ac:dyDescent="0.25">
      <c r="A552" s="130"/>
      <c r="B552" s="124"/>
      <c r="C552" s="124" t="s">
        <v>218</v>
      </c>
      <c r="D552" s="71" t="s">
        <v>4</v>
      </c>
      <c r="E552" s="72"/>
      <c r="F552" s="72"/>
      <c r="G552" s="72"/>
      <c r="H552" s="72"/>
      <c r="I552" s="72"/>
      <c r="J552" s="72"/>
      <c r="K552" s="72"/>
      <c r="L552" s="72"/>
      <c r="M552" s="72"/>
      <c r="N552" s="72"/>
      <c r="O552" s="72"/>
      <c r="P552" s="72"/>
    </row>
    <row r="553" spans="1:16" x14ac:dyDescent="0.25">
      <c r="A553" s="130"/>
      <c r="B553" s="124"/>
      <c r="C553" s="124"/>
      <c r="D553" s="71" t="s">
        <v>5</v>
      </c>
      <c r="E553" s="72"/>
      <c r="F553" s="72"/>
      <c r="G553" s="72"/>
      <c r="H553" s="72"/>
      <c r="I553" s="72"/>
      <c r="J553" s="72"/>
      <c r="K553" s="72"/>
      <c r="L553" s="72"/>
      <c r="M553" s="72"/>
      <c r="N553" s="72"/>
      <c r="O553" s="72"/>
      <c r="P553" s="72"/>
    </row>
    <row r="554" spans="1:16" ht="15.75" x14ac:dyDescent="0.25">
      <c r="A554" s="130"/>
      <c r="B554" s="124"/>
      <c r="C554" s="124"/>
      <c r="D554" s="71" t="s">
        <v>6</v>
      </c>
      <c r="E554" s="80">
        <v>3760</v>
      </c>
      <c r="F554" s="72">
        <v>579</v>
      </c>
      <c r="G554" s="72">
        <f>E554-F554</f>
        <v>3181</v>
      </c>
      <c r="H554" s="80">
        <v>3760</v>
      </c>
      <c r="I554" s="72">
        <v>579</v>
      </c>
      <c r="J554" s="72">
        <f>H554-I554</f>
        <v>3181</v>
      </c>
      <c r="K554" s="80">
        <v>3760</v>
      </c>
      <c r="L554" s="72">
        <v>579</v>
      </c>
      <c r="M554" s="72">
        <f>K554-L554</f>
        <v>3181</v>
      </c>
      <c r="N554" s="80">
        <v>3760</v>
      </c>
      <c r="O554" s="72">
        <v>579</v>
      </c>
      <c r="P554" s="72">
        <f>N554-O554</f>
        <v>3181</v>
      </c>
    </row>
    <row r="555" spans="1:16" x14ac:dyDescent="0.25">
      <c r="A555" s="130"/>
      <c r="B555" s="124"/>
      <c r="C555" s="124"/>
      <c r="D555" s="71" t="s">
        <v>7</v>
      </c>
      <c r="E555" s="72"/>
      <c r="F555" s="72"/>
      <c r="G555" s="72">
        <f t="shared" ref="G555:G556" si="316">E555-F555</f>
        <v>0</v>
      </c>
      <c r="H555" s="72"/>
      <c r="I555" s="72"/>
      <c r="J555" s="72">
        <f t="shared" ref="J555:J556" si="317">H555-I555</f>
        <v>0</v>
      </c>
      <c r="K555" s="72"/>
      <c r="L555" s="72"/>
      <c r="M555" s="72">
        <f t="shared" ref="M555:M556" si="318">K555-L555</f>
        <v>0</v>
      </c>
      <c r="N555" s="72"/>
      <c r="O555" s="72"/>
      <c r="P555" s="72">
        <f t="shared" ref="P555:P556" si="319">N555-O555</f>
        <v>0</v>
      </c>
    </row>
    <row r="556" spans="1:16" x14ac:dyDescent="0.25">
      <c r="A556" s="130"/>
      <c r="B556" s="124"/>
      <c r="C556" s="124"/>
      <c r="D556" s="71" t="s">
        <v>8</v>
      </c>
      <c r="E556" s="72">
        <f>E554</f>
        <v>3760</v>
      </c>
      <c r="F556" s="72">
        <f>F554</f>
        <v>579</v>
      </c>
      <c r="G556" s="72">
        <f t="shared" si="316"/>
        <v>3181</v>
      </c>
      <c r="H556" s="72">
        <f>H554</f>
        <v>3760</v>
      </c>
      <c r="I556" s="72">
        <f>I554</f>
        <v>579</v>
      </c>
      <c r="J556" s="72">
        <f t="shared" si="317"/>
        <v>3181</v>
      </c>
      <c r="K556" s="72">
        <f>K554</f>
        <v>3760</v>
      </c>
      <c r="L556" s="72">
        <f>L554</f>
        <v>579</v>
      </c>
      <c r="M556" s="72">
        <f t="shared" si="318"/>
        <v>3181</v>
      </c>
      <c r="N556" s="72">
        <f>N554</f>
        <v>3760</v>
      </c>
      <c r="O556" s="72">
        <f>O554</f>
        <v>579</v>
      </c>
      <c r="P556" s="72">
        <f t="shared" si="319"/>
        <v>3181</v>
      </c>
    </row>
    <row r="557" spans="1:16" x14ac:dyDescent="0.25">
      <c r="A557" s="130"/>
      <c r="B557" s="124"/>
      <c r="C557" s="124" t="s">
        <v>219</v>
      </c>
      <c r="D557" s="71" t="s">
        <v>4</v>
      </c>
      <c r="E557" s="72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</row>
    <row r="558" spans="1:16" x14ac:dyDescent="0.25">
      <c r="A558" s="130"/>
      <c r="B558" s="124"/>
      <c r="C558" s="124"/>
      <c r="D558" s="71" t="s">
        <v>5</v>
      </c>
      <c r="E558" s="72"/>
      <c r="F558" s="72"/>
      <c r="G558" s="72"/>
      <c r="H558" s="72"/>
      <c r="I558" s="72"/>
      <c r="J558" s="72"/>
      <c r="K558" s="72"/>
      <c r="L558" s="72"/>
      <c r="M558" s="72"/>
      <c r="N558" s="72"/>
      <c r="O558" s="72"/>
      <c r="P558" s="72"/>
    </row>
    <row r="559" spans="1:16" x14ac:dyDescent="0.25">
      <c r="A559" s="130"/>
      <c r="B559" s="124"/>
      <c r="C559" s="124"/>
      <c r="D559" s="71" t="s">
        <v>6</v>
      </c>
      <c r="E559" s="72"/>
      <c r="F559" s="72"/>
      <c r="G559" s="72"/>
      <c r="H559" s="72"/>
      <c r="I559" s="72"/>
      <c r="J559" s="72"/>
      <c r="K559" s="72"/>
      <c r="L559" s="72"/>
      <c r="M559" s="72"/>
      <c r="N559" s="72"/>
      <c r="O559" s="72"/>
      <c r="P559" s="72"/>
    </row>
    <row r="560" spans="1:16" ht="15.75" x14ac:dyDescent="0.25">
      <c r="A560" s="130"/>
      <c r="B560" s="124"/>
      <c r="C560" s="124"/>
      <c r="D560" s="71" t="s">
        <v>7</v>
      </c>
      <c r="E560" s="79">
        <v>19880</v>
      </c>
      <c r="F560" s="72">
        <v>510</v>
      </c>
      <c r="G560" s="72">
        <f t="shared" ref="G560:G561" si="320">E560-F560</f>
        <v>19370</v>
      </c>
      <c r="H560" s="79">
        <v>19880</v>
      </c>
      <c r="I560" s="72">
        <v>510</v>
      </c>
      <c r="J560" s="72">
        <f t="shared" ref="J560:J561" si="321">H560-I560</f>
        <v>19370</v>
      </c>
      <c r="K560" s="79">
        <v>19880</v>
      </c>
      <c r="L560" s="72">
        <v>510</v>
      </c>
      <c r="M560" s="72">
        <f t="shared" ref="M560:M561" si="322">K560-L560</f>
        <v>19370</v>
      </c>
      <c r="N560" s="79">
        <v>19880</v>
      </c>
      <c r="O560" s="72">
        <v>510</v>
      </c>
      <c r="P560" s="72">
        <f t="shared" ref="P560:P561" si="323">N560-O560</f>
        <v>19370</v>
      </c>
    </row>
    <row r="561" spans="1:16" ht="15.75" x14ac:dyDescent="0.25">
      <c r="A561" s="130"/>
      <c r="B561" s="124"/>
      <c r="C561" s="124"/>
      <c r="D561" s="71" t="s">
        <v>8</v>
      </c>
      <c r="E561" s="79">
        <v>19880</v>
      </c>
      <c r="F561" s="72">
        <v>510</v>
      </c>
      <c r="G561" s="72">
        <f t="shared" si="320"/>
        <v>19370</v>
      </c>
      <c r="H561" s="79">
        <v>19880</v>
      </c>
      <c r="I561" s="72">
        <v>510</v>
      </c>
      <c r="J561" s="72">
        <f t="shared" si="321"/>
        <v>19370</v>
      </c>
      <c r="K561" s="79">
        <v>19880</v>
      </c>
      <c r="L561" s="72">
        <v>510</v>
      </c>
      <c r="M561" s="72">
        <f t="shared" si="322"/>
        <v>19370</v>
      </c>
      <c r="N561" s="79">
        <v>19880</v>
      </c>
      <c r="O561" s="72">
        <v>510</v>
      </c>
      <c r="P561" s="72">
        <f t="shared" si="323"/>
        <v>19370</v>
      </c>
    </row>
    <row r="562" spans="1:16" x14ac:dyDescent="0.25">
      <c r="A562" s="130"/>
      <c r="B562" s="124"/>
      <c r="C562" s="124" t="s">
        <v>220</v>
      </c>
      <c r="D562" s="71" t="s">
        <v>4</v>
      </c>
      <c r="E562" s="72"/>
      <c r="F562" s="72"/>
      <c r="G562" s="72"/>
      <c r="H562" s="72"/>
      <c r="I562" s="72"/>
      <c r="J562" s="72"/>
      <c r="K562" s="72"/>
      <c r="L562" s="72"/>
      <c r="M562" s="72"/>
      <c r="N562" s="72"/>
      <c r="O562" s="72"/>
      <c r="P562" s="72"/>
    </row>
    <row r="563" spans="1:16" x14ac:dyDescent="0.25">
      <c r="A563" s="130"/>
      <c r="B563" s="124"/>
      <c r="C563" s="124"/>
      <c r="D563" s="71" t="s">
        <v>5</v>
      </c>
      <c r="E563" s="72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</row>
    <row r="564" spans="1:16" x14ac:dyDescent="0.25">
      <c r="A564" s="130"/>
      <c r="B564" s="124"/>
      <c r="C564" s="124"/>
      <c r="D564" s="71" t="s">
        <v>6</v>
      </c>
      <c r="E564" s="72"/>
      <c r="F564" s="72"/>
      <c r="G564" s="72"/>
      <c r="H564" s="72"/>
      <c r="I564" s="72"/>
      <c r="J564" s="72"/>
      <c r="K564" s="72"/>
      <c r="L564" s="72"/>
      <c r="M564" s="72"/>
      <c r="N564" s="72"/>
      <c r="O564" s="72"/>
      <c r="P564" s="72"/>
    </row>
    <row r="565" spans="1:16" ht="15.75" x14ac:dyDescent="0.25">
      <c r="A565" s="130"/>
      <c r="B565" s="124"/>
      <c r="C565" s="124"/>
      <c r="D565" s="71" t="s">
        <v>7</v>
      </c>
      <c r="E565" s="79">
        <v>735</v>
      </c>
      <c r="F565" s="72">
        <v>130</v>
      </c>
      <c r="G565" s="72">
        <f t="shared" ref="G565:G566" si="324">E565-F565</f>
        <v>605</v>
      </c>
      <c r="H565" s="79">
        <v>735</v>
      </c>
      <c r="I565" s="72">
        <v>130</v>
      </c>
      <c r="J565" s="72">
        <f t="shared" ref="J565:J566" si="325">H565-I565</f>
        <v>605</v>
      </c>
      <c r="K565" s="79">
        <v>735</v>
      </c>
      <c r="L565" s="72">
        <v>130</v>
      </c>
      <c r="M565" s="72">
        <f t="shared" ref="M565:M566" si="326">K565-L565</f>
        <v>605</v>
      </c>
      <c r="N565" s="79">
        <v>735</v>
      </c>
      <c r="O565" s="72">
        <v>130</v>
      </c>
      <c r="P565" s="72">
        <f t="shared" ref="P565:P566" si="327">N565-O565</f>
        <v>605</v>
      </c>
    </row>
    <row r="566" spans="1:16" ht="15.75" x14ac:dyDescent="0.25">
      <c r="A566" s="130"/>
      <c r="B566" s="124"/>
      <c r="C566" s="124"/>
      <c r="D566" s="71" t="s">
        <v>8</v>
      </c>
      <c r="E566" s="79">
        <v>735</v>
      </c>
      <c r="F566" s="72">
        <v>130</v>
      </c>
      <c r="G566" s="72">
        <f t="shared" si="324"/>
        <v>605</v>
      </c>
      <c r="H566" s="79">
        <v>735</v>
      </c>
      <c r="I566" s="72">
        <v>130</v>
      </c>
      <c r="J566" s="72">
        <f t="shared" si="325"/>
        <v>605</v>
      </c>
      <c r="K566" s="79">
        <v>735</v>
      </c>
      <c r="L566" s="72">
        <v>130</v>
      </c>
      <c r="M566" s="72">
        <f t="shared" si="326"/>
        <v>605</v>
      </c>
      <c r="N566" s="79">
        <v>735</v>
      </c>
      <c r="O566" s="72">
        <v>130</v>
      </c>
      <c r="P566" s="72">
        <f t="shared" si="327"/>
        <v>605</v>
      </c>
    </row>
    <row r="567" spans="1:16" x14ac:dyDescent="0.25">
      <c r="A567" s="130"/>
      <c r="B567" s="124"/>
      <c r="C567" s="124" t="s">
        <v>213</v>
      </c>
      <c r="D567" s="71" t="s">
        <v>4</v>
      </c>
      <c r="E567" s="72"/>
      <c r="F567" s="72"/>
      <c r="G567" s="72"/>
      <c r="H567" s="72"/>
      <c r="I567" s="72"/>
      <c r="J567" s="72"/>
      <c r="K567" s="72"/>
      <c r="L567" s="72"/>
      <c r="M567" s="72"/>
      <c r="N567" s="72"/>
      <c r="O567" s="72"/>
      <c r="P567" s="72"/>
    </row>
    <row r="568" spans="1:16" x14ac:dyDescent="0.25">
      <c r="A568" s="130"/>
      <c r="B568" s="124"/>
      <c r="C568" s="124"/>
      <c r="D568" s="71" t="s">
        <v>5</v>
      </c>
      <c r="E568" s="72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</row>
    <row r="569" spans="1:16" x14ac:dyDescent="0.25">
      <c r="A569" s="130"/>
      <c r="B569" s="124"/>
      <c r="C569" s="124"/>
      <c r="D569" s="71" t="s">
        <v>6</v>
      </c>
      <c r="E569" s="72"/>
      <c r="F569" s="72"/>
      <c r="G569" s="72"/>
      <c r="H569" s="72"/>
      <c r="I569" s="72"/>
      <c r="J569" s="72"/>
      <c r="K569" s="72"/>
      <c r="L569" s="72"/>
      <c r="M569" s="72"/>
      <c r="N569" s="72"/>
      <c r="O569" s="72"/>
      <c r="P569" s="72"/>
    </row>
    <row r="570" spans="1:16" ht="15.75" x14ac:dyDescent="0.25">
      <c r="A570" s="130"/>
      <c r="B570" s="124"/>
      <c r="C570" s="124"/>
      <c r="D570" s="71" t="s">
        <v>7</v>
      </c>
      <c r="E570" s="79">
        <v>940</v>
      </c>
      <c r="F570" s="72">
        <v>292</v>
      </c>
      <c r="G570" s="72">
        <f t="shared" ref="G570:G571" si="328">E570-F570</f>
        <v>648</v>
      </c>
      <c r="H570" s="79">
        <v>940</v>
      </c>
      <c r="I570" s="72">
        <v>292</v>
      </c>
      <c r="J570" s="72">
        <f t="shared" ref="J570:J571" si="329">H570-I570</f>
        <v>648</v>
      </c>
      <c r="K570" s="79">
        <v>940</v>
      </c>
      <c r="L570" s="72">
        <v>292</v>
      </c>
      <c r="M570" s="72">
        <f t="shared" ref="M570:M571" si="330">K570-L570</f>
        <v>648</v>
      </c>
      <c r="N570" s="79">
        <v>940</v>
      </c>
      <c r="O570" s="72">
        <v>292</v>
      </c>
      <c r="P570" s="72">
        <f t="shared" ref="P570:P571" si="331">N570-O570</f>
        <v>648</v>
      </c>
    </row>
    <row r="571" spans="1:16" ht="15.75" x14ac:dyDescent="0.25">
      <c r="A571" s="130"/>
      <c r="B571" s="124"/>
      <c r="C571" s="124"/>
      <c r="D571" s="71" t="s">
        <v>8</v>
      </c>
      <c r="E571" s="79">
        <v>940</v>
      </c>
      <c r="F571" s="72">
        <v>292</v>
      </c>
      <c r="G571" s="72">
        <f t="shared" si="328"/>
        <v>648</v>
      </c>
      <c r="H571" s="79">
        <v>940</v>
      </c>
      <c r="I571" s="72">
        <v>292</v>
      </c>
      <c r="J571" s="72">
        <f t="shared" si="329"/>
        <v>648</v>
      </c>
      <c r="K571" s="79">
        <v>940</v>
      </c>
      <c r="L571" s="72">
        <v>292</v>
      </c>
      <c r="M571" s="72">
        <f t="shared" si="330"/>
        <v>648</v>
      </c>
      <c r="N571" s="79">
        <v>940</v>
      </c>
      <c r="O571" s="72">
        <v>292</v>
      </c>
      <c r="P571" s="72">
        <f t="shared" si="331"/>
        <v>648</v>
      </c>
    </row>
    <row r="572" spans="1:16" x14ac:dyDescent="0.25">
      <c r="A572" s="130"/>
      <c r="B572" s="124"/>
      <c r="C572" s="124" t="s">
        <v>221</v>
      </c>
      <c r="D572" s="71" t="s">
        <v>4</v>
      </c>
      <c r="E572" s="72"/>
      <c r="F572" s="72"/>
      <c r="G572" s="72"/>
      <c r="H572" s="72"/>
      <c r="I572" s="72"/>
      <c r="J572" s="72"/>
      <c r="K572" s="72"/>
      <c r="L572" s="72"/>
      <c r="M572" s="72"/>
      <c r="N572" s="72"/>
      <c r="O572" s="72"/>
      <c r="P572" s="72"/>
    </row>
    <row r="573" spans="1:16" x14ac:dyDescent="0.25">
      <c r="A573" s="130"/>
      <c r="B573" s="124"/>
      <c r="C573" s="124"/>
      <c r="D573" s="71" t="s">
        <v>5</v>
      </c>
      <c r="E573" s="72"/>
      <c r="F573" s="72"/>
      <c r="G573" s="72"/>
      <c r="H573" s="72"/>
      <c r="I573" s="72"/>
      <c r="J573" s="72"/>
      <c r="K573" s="72"/>
      <c r="L573" s="72"/>
      <c r="M573" s="72"/>
      <c r="N573" s="72"/>
      <c r="O573" s="72"/>
      <c r="P573" s="72"/>
    </row>
    <row r="574" spans="1:16" x14ac:dyDescent="0.25">
      <c r="A574" s="130"/>
      <c r="B574" s="124"/>
      <c r="C574" s="124"/>
      <c r="D574" s="71" t="s">
        <v>6</v>
      </c>
      <c r="E574" s="72"/>
      <c r="F574" s="72"/>
      <c r="G574" s="72"/>
      <c r="H574" s="72"/>
      <c r="I574" s="72"/>
      <c r="J574" s="72"/>
      <c r="K574" s="72"/>
      <c r="L574" s="72"/>
      <c r="M574" s="72"/>
      <c r="N574" s="72"/>
      <c r="O574" s="72"/>
      <c r="P574" s="72"/>
    </row>
    <row r="575" spans="1:16" ht="15.75" x14ac:dyDescent="0.25">
      <c r="A575" s="130"/>
      <c r="B575" s="124"/>
      <c r="C575" s="124"/>
      <c r="D575" s="71" t="s">
        <v>7</v>
      </c>
      <c r="E575" s="79">
        <v>2840</v>
      </c>
      <c r="F575" s="72">
        <v>449.98750000000001</v>
      </c>
      <c r="G575" s="72">
        <f t="shared" ref="G575:G576" si="332">E575-F575</f>
        <v>2390.0124999999998</v>
      </c>
      <c r="H575" s="79">
        <v>2840</v>
      </c>
      <c r="I575" s="72">
        <v>449.98750000000001</v>
      </c>
      <c r="J575" s="72">
        <f t="shared" ref="J575:J576" si="333">H575-I575</f>
        <v>2390.0124999999998</v>
      </c>
      <c r="K575" s="79">
        <v>2840</v>
      </c>
      <c r="L575" s="72">
        <v>449.98750000000001</v>
      </c>
      <c r="M575" s="72">
        <f t="shared" ref="M575:M576" si="334">K575-L575</f>
        <v>2390.0124999999998</v>
      </c>
      <c r="N575" s="79">
        <v>2840</v>
      </c>
      <c r="O575" s="72">
        <v>449.98750000000001</v>
      </c>
      <c r="P575" s="72">
        <f t="shared" ref="P575:P576" si="335">N575-O575</f>
        <v>2390.0124999999998</v>
      </c>
    </row>
    <row r="576" spans="1:16" ht="15.75" x14ac:dyDescent="0.25">
      <c r="A576" s="130"/>
      <c r="B576" s="124"/>
      <c r="C576" s="124"/>
      <c r="D576" s="71" t="s">
        <v>8</v>
      </c>
      <c r="E576" s="79">
        <v>2840</v>
      </c>
      <c r="F576" s="72">
        <v>449.98750000000001</v>
      </c>
      <c r="G576" s="72">
        <f t="shared" si="332"/>
        <v>2390.0124999999998</v>
      </c>
      <c r="H576" s="79">
        <v>2840</v>
      </c>
      <c r="I576" s="72">
        <v>449.98750000000001</v>
      </c>
      <c r="J576" s="72">
        <f t="shared" si="333"/>
        <v>2390.0124999999998</v>
      </c>
      <c r="K576" s="79">
        <v>2840</v>
      </c>
      <c r="L576" s="72">
        <v>449.98750000000001</v>
      </c>
      <c r="M576" s="72">
        <f t="shared" si="334"/>
        <v>2390.0124999999998</v>
      </c>
      <c r="N576" s="79">
        <v>2840</v>
      </c>
      <c r="O576" s="72">
        <v>449.98750000000001</v>
      </c>
      <c r="P576" s="72">
        <f t="shared" si="335"/>
        <v>2390.0124999999998</v>
      </c>
    </row>
    <row r="577" spans="1:16" x14ac:dyDescent="0.25">
      <c r="A577" s="130"/>
      <c r="B577" s="124"/>
      <c r="C577" s="124" t="s">
        <v>222</v>
      </c>
      <c r="D577" s="71" t="s">
        <v>4</v>
      </c>
      <c r="E577" s="72"/>
      <c r="F577" s="72"/>
      <c r="G577" s="72"/>
      <c r="H577" s="72"/>
      <c r="I577" s="72"/>
      <c r="J577" s="72"/>
      <c r="K577" s="72"/>
      <c r="L577" s="72"/>
      <c r="M577" s="72"/>
      <c r="N577" s="72"/>
      <c r="O577" s="72"/>
      <c r="P577" s="72"/>
    </row>
    <row r="578" spans="1:16" x14ac:dyDescent="0.25">
      <c r="A578" s="130"/>
      <c r="B578" s="124"/>
      <c r="C578" s="124"/>
      <c r="D578" s="71" t="s">
        <v>5</v>
      </c>
      <c r="E578" s="72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</row>
    <row r="579" spans="1:16" x14ac:dyDescent="0.25">
      <c r="A579" s="130"/>
      <c r="B579" s="124"/>
      <c r="C579" s="124"/>
      <c r="D579" s="71" t="s">
        <v>6</v>
      </c>
      <c r="E579" s="72"/>
      <c r="F579" s="72"/>
      <c r="G579" s="72"/>
      <c r="H579" s="72"/>
      <c r="I579" s="72"/>
      <c r="J579" s="72"/>
      <c r="K579" s="72"/>
      <c r="L579" s="72"/>
      <c r="M579" s="72"/>
      <c r="N579" s="72"/>
      <c r="O579" s="72"/>
      <c r="P579" s="72"/>
    </row>
    <row r="580" spans="1:16" ht="15.75" x14ac:dyDescent="0.25">
      <c r="A580" s="130"/>
      <c r="B580" s="124"/>
      <c r="C580" s="124"/>
      <c r="D580" s="71" t="s">
        <v>7</v>
      </c>
      <c r="E580" s="79">
        <v>1370</v>
      </c>
      <c r="F580" s="72">
        <v>163</v>
      </c>
      <c r="G580" s="72">
        <f t="shared" ref="G580:G581" si="336">E580-F580</f>
        <v>1207</v>
      </c>
      <c r="H580" s="79">
        <v>1370</v>
      </c>
      <c r="I580" s="72">
        <v>163</v>
      </c>
      <c r="J580" s="72">
        <f t="shared" ref="J580:J581" si="337">H580-I580</f>
        <v>1207</v>
      </c>
      <c r="K580" s="79">
        <v>1370</v>
      </c>
      <c r="L580" s="72">
        <v>163</v>
      </c>
      <c r="M580" s="72">
        <f t="shared" ref="M580:M581" si="338">K580-L580</f>
        <v>1207</v>
      </c>
      <c r="N580" s="79">
        <v>1370</v>
      </c>
      <c r="O580" s="72">
        <v>163</v>
      </c>
      <c r="P580" s="72">
        <f t="shared" ref="P580:P581" si="339">N580-O580</f>
        <v>1207</v>
      </c>
    </row>
    <row r="581" spans="1:16" ht="15.75" x14ac:dyDescent="0.25">
      <c r="A581" s="130"/>
      <c r="B581" s="124"/>
      <c r="C581" s="124"/>
      <c r="D581" s="71" t="s">
        <v>8</v>
      </c>
      <c r="E581" s="79">
        <v>1370</v>
      </c>
      <c r="F581" s="72">
        <v>163</v>
      </c>
      <c r="G581" s="72">
        <f t="shared" si="336"/>
        <v>1207</v>
      </c>
      <c r="H581" s="79">
        <v>1370</v>
      </c>
      <c r="I581" s="72">
        <v>163</v>
      </c>
      <c r="J581" s="72">
        <f t="shared" si="337"/>
        <v>1207</v>
      </c>
      <c r="K581" s="79">
        <v>1370</v>
      </c>
      <c r="L581" s="72">
        <v>163</v>
      </c>
      <c r="M581" s="72">
        <f t="shared" si="338"/>
        <v>1207</v>
      </c>
      <c r="N581" s="79">
        <v>1370</v>
      </c>
      <c r="O581" s="72">
        <v>163</v>
      </c>
      <c r="P581" s="72">
        <f t="shared" si="339"/>
        <v>1207</v>
      </c>
    </row>
    <row r="582" spans="1:16" x14ac:dyDescent="0.25">
      <c r="A582" s="130"/>
      <c r="B582" s="124"/>
      <c r="C582" s="124" t="s">
        <v>222</v>
      </c>
      <c r="D582" s="71" t="s">
        <v>4</v>
      </c>
      <c r="E582" s="72"/>
      <c r="F582" s="72"/>
      <c r="G582" s="72"/>
      <c r="H582" s="72"/>
      <c r="I582" s="72"/>
      <c r="J582" s="72"/>
      <c r="K582" s="72"/>
      <c r="L582" s="72"/>
      <c r="M582" s="72"/>
      <c r="N582" s="72"/>
      <c r="O582" s="72"/>
      <c r="P582" s="72"/>
    </row>
    <row r="583" spans="1:16" x14ac:dyDescent="0.25">
      <c r="A583" s="130"/>
      <c r="B583" s="124"/>
      <c r="C583" s="124"/>
      <c r="D583" s="71" t="s">
        <v>5</v>
      </c>
      <c r="E583" s="72"/>
      <c r="F583" s="72"/>
      <c r="G583" s="72"/>
      <c r="H583" s="72"/>
      <c r="I583" s="72"/>
      <c r="J583" s="72"/>
      <c r="K583" s="72"/>
      <c r="L583" s="72"/>
      <c r="M583" s="72"/>
      <c r="N583" s="72"/>
      <c r="O583" s="72"/>
      <c r="P583" s="72"/>
    </row>
    <row r="584" spans="1:16" x14ac:dyDescent="0.25">
      <c r="A584" s="130"/>
      <c r="B584" s="124"/>
      <c r="C584" s="124"/>
      <c r="D584" s="71" t="s">
        <v>6</v>
      </c>
      <c r="E584" s="72"/>
      <c r="F584" s="72"/>
      <c r="G584" s="72"/>
      <c r="H584" s="72"/>
      <c r="I584" s="72"/>
      <c r="J584" s="72"/>
      <c r="K584" s="72"/>
      <c r="L584" s="72"/>
      <c r="M584" s="72"/>
      <c r="N584" s="72"/>
      <c r="O584" s="72"/>
      <c r="P584" s="72"/>
    </row>
    <row r="585" spans="1:16" ht="15.75" x14ac:dyDescent="0.25">
      <c r="A585" s="130"/>
      <c r="B585" s="124"/>
      <c r="C585" s="124"/>
      <c r="D585" s="71" t="s">
        <v>7</v>
      </c>
      <c r="E585" s="79">
        <v>860</v>
      </c>
      <c r="F585" s="72">
        <v>163</v>
      </c>
      <c r="G585" s="72">
        <f t="shared" ref="G585:G586" si="340">E585-F585</f>
        <v>697</v>
      </c>
      <c r="H585" s="79">
        <v>860</v>
      </c>
      <c r="I585" s="72">
        <v>163</v>
      </c>
      <c r="J585" s="72">
        <f t="shared" ref="J585:J586" si="341">H585-I585</f>
        <v>697</v>
      </c>
      <c r="K585" s="79">
        <v>860</v>
      </c>
      <c r="L585" s="72">
        <v>163</v>
      </c>
      <c r="M585" s="72">
        <f t="shared" ref="M585:M586" si="342">K585-L585</f>
        <v>697</v>
      </c>
      <c r="N585" s="79">
        <v>860</v>
      </c>
      <c r="O585" s="72">
        <v>163</v>
      </c>
      <c r="P585" s="72">
        <f t="shared" ref="P585:P586" si="343">N585-O585</f>
        <v>697</v>
      </c>
    </row>
    <row r="586" spans="1:16" ht="15.75" x14ac:dyDescent="0.25">
      <c r="A586" s="130"/>
      <c r="B586" s="124"/>
      <c r="C586" s="124"/>
      <c r="D586" s="71" t="s">
        <v>8</v>
      </c>
      <c r="E586" s="79">
        <v>860</v>
      </c>
      <c r="F586" s="72">
        <v>163</v>
      </c>
      <c r="G586" s="72">
        <f t="shared" si="340"/>
        <v>697</v>
      </c>
      <c r="H586" s="79">
        <v>860</v>
      </c>
      <c r="I586" s="72">
        <v>163</v>
      </c>
      <c r="J586" s="72">
        <f t="shared" si="341"/>
        <v>697</v>
      </c>
      <c r="K586" s="79">
        <v>860</v>
      </c>
      <c r="L586" s="72">
        <v>163</v>
      </c>
      <c r="M586" s="72">
        <f t="shared" si="342"/>
        <v>697</v>
      </c>
      <c r="N586" s="79">
        <v>860</v>
      </c>
      <c r="O586" s="72">
        <v>163</v>
      </c>
      <c r="P586" s="72">
        <f t="shared" si="343"/>
        <v>697</v>
      </c>
    </row>
    <row r="587" spans="1:16" ht="15" customHeight="1" x14ac:dyDescent="0.25">
      <c r="A587" s="130"/>
      <c r="B587" s="124"/>
      <c r="C587" s="124" t="s">
        <v>223</v>
      </c>
      <c r="D587" s="71" t="s">
        <v>4</v>
      </c>
      <c r="E587" s="72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</row>
    <row r="588" spans="1:16" x14ac:dyDescent="0.25">
      <c r="A588" s="130"/>
      <c r="B588" s="124"/>
      <c r="C588" s="124"/>
      <c r="D588" s="71" t="s">
        <v>5</v>
      </c>
      <c r="E588" s="72"/>
      <c r="F588" s="72"/>
      <c r="G588" s="72"/>
      <c r="H588" s="72"/>
      <c r="I588" s="72"/>
      <c r="J588" s="72"/>
      <c r="K588" s="72"/>
      <c r="L588" s="72"/>
      <c r="M588" s="72"/>
      <c r="N588" s="72"/>
      <c r="O588" s="72"/>
      <c r="P588" s="72"/>
    </row>
    <row r="589" spans="1:16" x14ac:dyDescent="0.25">
      <c r="A589" s="130"/>
      <c r="B589" s="124"/>
      <c r="C589" s="124"/>
      <c r="D589" s="71" t="s">
        <v>6</v>
      </c>
      <c r="E589" s="72"/>
      <c r="F589" s="72"/>
      <c r="G589" s="72"/>
      <c r="H589" s="72"/>
      <c r="I589" s="72"/>
      <c r="J589" s="72"/>
      <c r="K589" s="72"/>
      <c r="L589" s="72"/>
      <c r="M589" s="72"/>
      <c r="N589" s="72"/>
      <c r="O589" s="72"/>
      <c r="P589" s="72"/>
    </row>
    <row r="590" spans="1:16" ht="15.75" x14ac:dyDescent="0.25">
      <c r="A590" s="130"/>
      <c r="B590" s="124"/>
      <c r="C590" s="124"/>
      <c r="D590" s="71" t="s">
        <v>7</v>
      </c>
      <c r="E590" s="79">
        <v>1387.4</v>
      </c>
      <c r="F590" s="72">
        <v>214</v>
      </c>
      <c r="G590" s="72">
        <f t="shared" ref="G590:G591" si="344">E590-F590</f>
        <v>1173.4000000000001</v>
      </c>
      <c r="H590" s="79">
        <v>1387.4</v>
      </c>
      <c r="I590" s="72">
        <v>214</v>
      </c>
      <c r="J590" s="72">
        <f t="shared" ref="J590:J591" si="345">H590-I590</f>
        <v>1173.4000000000001</v>
      </c>
      <c r="K590" s="79">
        <v>1387.4</v>
      </c>
      <c r="L590" s="72">
        <v>214</v>
      </c>
      <c r="M590" s="72">
        <f t="shared" ref="M590:M591" si="346">K590-L590</f>
        <v>1173.4000000000001</v>
      </c>
      <c r="N590" s="79">
        <v>1387.4</v>
      </c>
      <c r="O590" s="72">
        <v>214</v>
      </c>
      <c r="P590" s="72">
        <f t="shared" ref="P590:P591" si="347">N590-O590</f>
        <v>1173.4000000000001</v>
      </c>
    </row>
    <row r="591" spans="1:16" ht="15.75" x14ac:dyDescent="0.25">
      <c r="A591" s="130"/>
      <c r="B591" s="124"/>
      <c r="C591" s="124"/>
      <c r="D591" s="71" t="s">
        <v>8</v>
      </c>
      <c r="E591" s="79">
        <v>1387.4</v>
      </c>
      <c r="F591" s="72">
        <v>214</v>
      </c>
      <c r="G591" s="72">
        <f t="shared" si="344"/>
        <v>1173.4000000000001</v>
      </c>
      <c r="H591" s="79">
        <v>1387.4</v>
      </c>
      <c r="I591" s="72">
        <v>214</v>
      </c>
      <c r="J591" s="72">
        <f t="shared" si="345"/>
        <v>1173.4000000000001</v>
      </c>
      <c r="K591" s="79">
        <v>1387.4</v>
      </c>
      <c r="L591" s="72">
        <v>214</v>
      </c>
      <c r="M591" s="72">
        <f t="shared" si="346"/>
        <v>1173.4000000000001</v>
      </c>
      <c r="N591" s="79">
        <v>1387.4</v>
      </c>
      <c r="O591" s="72">
        <v>214</v>
      </c>
      <c r="P591" s="72">
        <f t="shared" si="347"/>
        <v>1173.4000000000001</v>
      </c>
    </row>
    <row r="592" spans="1:16" ht="15" customHeight="1" x14ac:dyDescent="0.25">
      <c r="A592" s="130"/>
      <c r="B592" s="124"/>
      <c r="C592" s="124" t="s">
        <v>224</v>
      </c>
      <c r="D592" s="71" t="s">
        <v>4</v>
      </c>
      <c r="E592" s="72"/>
      <c r="F592" s="72"/>
      <c r="G592" s="72"/>
      <c r="H592" s="72"/>
      <c r="I592" s="72"/>
      <c r="J592" s="72"/>
      <c r="K592" s="72"/>
      <c r="L592" s="72"/>
      <c r="M592" s="72"/>
      <c r="N592" s="72"/>
      <c r="O592" s="72"/>
      <c r="P592" s="72"/>
    </row>
    <row r="593" spans="1:16" x14ac:dyDescent="0.25">
      <c r="A593" s="130"/>
      <c r="B593" s="124"/>
      <c r="C593" s="124"/>
      <c r="D593" s="71" t="s">
        <v>5</v>
      </c>
      <c r="E593" s="72"/>
      <c r="F593" s="72"/>
      <c r="G593" s="72"/>
      <c r="H593" s="72"/>
      <c r="I593" s="72"/>
      <c r="J593" s="72"/>
      <c r="K593" s="72"/>
      <c r="L593" s="72"/>
      <c r="M593" s="72"/>
      <c r="N593" s="72"/>
      <c r="O593" s="72"/>
      <c r="P593" s="72"/>
    </row>
    <row r="594" spans="1:16" ht="15.75" x14ac:dyDescent="0.25">
      <c r="A594" s="130"/>
      <c r="B594" s="124"/>
      <c r="C594" s="124"/>
      <c r="D594" s="71" t="s">
        <v>6</v>
      </c>
      <c r="E594" s="79">
        <v>4060</v>
      </c>
      <c r="F594" s="72">
        <v>563.40972222222217</v>
      </c>
      <c r="G594" s="72">
        <f>E594-F594</f>
        <v>3496.5902777777778</v>
      </c>
      <c r="H594" s="79">
        <v>4060</v>
      </c>
      <c r="I594" s="72">
        <v>563.40972222222217</v>
      </c>
      <c r="J594" s="72">
        <f>H594-I594</f>
        <v>3496.5902777777778</v>
      </c>
      <c r="K594" s="79">
        <v>4060</v>
      </c>
      <c r="L594" s="72">
        <v>563.40972222222217</v>
      </c>
      <c r="M594" s="72">
        <f>K594-L594</f>
        <v>3496.5902777777778</v>
      </c>
      <c r="N594" s="79">
        <v>4060</v>
      </c>
      <c r="O594" s="72">
        <v>563.40972222222217</v>
      </c>
      <c r="P594" s="72">
        <f>N594-O594</f>
        <v>3496.5902777777778</v>
      </c>
    </row>
    <row r="595" spans="1:16" x14ac:dyDescent="0.25">
      <c r="A595" s="130"/>
      <c r="B595" s="124"/>
      <c r="C595" s="124"/>
      <c r="D595" s="71" t="s">
        <v>7</v>
      </c>
      <c r="E595" s="72"/>
      <c r="F595" s="72"/>
      <c r="G595" s="72">
        <f t="shared" ref="G595" si="348">E595-F595</f>
        <v>0</v>
      </c>
      <c r="H595" s="72"/>
      <c r="I595" s="72"/>
      <c r="J595" s="72">
        <f t="shared" ref="J595" si="349">H595-I595</f>
        <v>0</v>
      </c>
      <c r="K595" s="72"/>
      <c r="L595" s="72"/>
      <c r="M595" s="72">
        <f t="shared" ref="M595" si="350">K595-L595</f>
        <v>0</v>
      </c>
      <c r="N595" s="72"/>
      <c r="O595" s="72"/>
      <c r="P595" s="72">
        <f t="shared" ref="P595" si="351">N595-O595</f>
        <v>0</v>
      </c>
    </row>
    <row r="596" spans="1:16" ht="15.75" x14ac:dyDescent="0.25">
      <c r="A596" s="130"/>
      <c r="B596" s="124"/>
      <c r="C596" s="124"/>
      <c r="D596" s="71" t="s">
        <v>8</v>
      </c>
      <c r="E596" s="79">
        <v>4060</v>
      </c>
      <c r="F596" s="72">
        <v>563.40972222222217</v>
      </c>
      <c r="G596" s="72">
        <f>E596-F596</f>
        <v>3496.5902777777778</v>
      </c>
      <c r="H596" s="79">
        <v>4060</v>
      </c>
      <c r="I596" s="72">
        <v>563.40972222222217</v>
      </c>
      <c r="J596" s="72">
        <f>H596-I596</f>
        <v>3496.5902777777778</v>
      </c>
      <c r="K596" s="79">
        <v>4060</v>
      </c>
      <c r="L596" s="72">
        <v>563.40972222222217</v>
      </c>
      <c r="M596" s="72">
        <f>K596-L596</f>
        <v>3496.5902777777778</v>
      </c>
      <c r="N596" s="79">
        <v>4060</v>
      </c>
      <c r="O596" s="72">
        <v>563.40972222222217</v>
      </c>
      <c r="P596" s="72">
        <f>N596-O596</f>
        <v>3496.5902777777778</v>
      </c>
    </row>
    <row r="597" spans="1:16" ht="15" customHeight="1" x14ac:dyDescent="0.25">
      <c r="A597" s="130"/>
      <c r="B597" s="124"/>
      <c r="C597" s="124" t="s">
        <v>225</v>
      </c>
      <c r="D597" s="71" t="s">
        <v>4</v>
      </c>
      <c r="E597" s="72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</row>
    <row r="598" spans="1:16" x14ac:dyDescent="0.25">
      <c r="A598" s="130"/>
      <c r="B598" s="124"/>
      <c r="C598" s="124"/>
      <c r="D598" s="71" t="s">
        <v>5</v>
      </c>
      <c r="E598" s="72"/>
      <c r="F598" s="72"/>
      <c r="G598" s="72"/>
      <c r="H598" s="72"/>
      <c r="I598" s="72"/>
      <c r="J598" s="72"/>
      <c r="K598" s="72"/>
      <c r="L598" s="72"/>
      <c r="M598" s="72"/>
      <c r="N598" s="72"/>
      <c r="O598" s="72"/>
      <c r="P598" s="72"/>
    </row>
    <row r="599" spans="1:16" x14ac:dyDescent="0.25">
      <c r="A599" s="130"/>
      <c r="B599" s="124"/>
      <c r="C599" s="124"/>
      <c r="D599" s="71" t="s">
        <v>6</v>
      </c>
      <c r="E599" s="72"/>
      <c r="F599" s="72"/>
      <c r="G599" s="72"/>
      <c r="H599" s="72"/>
      <c r="I599" s="72"/>
      <c r="J599" s="72"/>
      <c r="K599" s="72"/>
      <c r="L599" s="72"/>
      <c r="M599" s="72"/>
      <c r="N599" s="72"/>
      <c r="O599" s="72"/>
      <c r="P599" s="72"/>
    </row>
    <row r="600" spans="1:16" ht="15.75" x14ac:dyDescent="0.25">
      <c r="A600" s="130"/>
      <c r="B600" s="124"/>
      <c r="C600" s="124"/>
      <c r="D600" s="71" t="s">
        <v>7</v>
      </c>
      <c r="E600" s="79">
        <v>882</v>
      </c>
      <c r="F600" s="72">
        <v>249.25833333333333</v>
      </c>
      <c r="G600" s="72">
        <f t="shared" ref="G600:G601" si="352">E600-F600</f>
        <v>632.74166666666667</v>
      </c>
      <c r="H600" s="79">
        <v>882</v>
      </c>
      <c r="I600" s="72">
        <v>249.25833333333333</v>
      </c>
      <c r="J600" s="72">
        <f t="shared" ref="J600:J601" si="353">H600-I600</f>
        <v>632.74166666666667</v>
      </c>
      <c r="K600" s="79">
        <v>882</v>
      </c>
      <c r="L600" s="72">
        <v>249.25833333333333</v>
      </c>
      <c r="M600" s="72">
        <f t="shared" ref="M600:M601" si="354">K600-L600</f>
        <v>632.74166666666667</v>
      </c>
      <c r="N600" s="79">
        <v>882</v>
      </c>
      <c r="O600" s="72">
        <v>249.25833333333333</v>
      </c>
      <c r="P600" s="72">
        <f t="shared" ref="P600:P601" si="355">N600-O600</f>
        <v>632.74166666666667</v>
      </c>
    </row>
    <row r="601" spans="1:16" x14ac:dyDescent="0.25">
      <c r="A601" s="130"/>
      <c r="B601" s="124"/>
      <c r="C601" s="124"/>
      <c r="D601" s="71" t="s">
        <v>8</v>
      </c>
      <c r="E601" s="72">
        <f>E600</f>
        <v>882</v>
      </c>
      <c r="F601" s="72">
        <f>F600</f>
        <v>249.25833333333333</v>
      </c>
      <c r="G601" s="72">
        <f t="shared" si="352"/>
        <v>632.74166666666667</v>
      </c>
      <c r="H601" s="72">
        <f>H600</f>
        <v>882</v>
      </c>
      <c r="I601" s="72">
        <f>I600</f>
        <v>249.25833333333333</v>
      </c>
      <c r="J601" s="72">
        <f t="shared" si="353"/>
        <v>632.74166666666667</v>
      </c>
      <c r="K601" s="72">
        <f>K600</f>
        <v>882</v>
      </c>
      <c r="L601" s="72">
        <f>L600</f>
        <v>249.25833333333333</v>
      </c>
      <c r="M601" s="72">
        <f t="shared" si="354"/>
        <v>632.74166666666667</v>
      </c>
      <c r="N601" s="72">
        <f>N600</f>
        <v>882</v>
      </c>
      <c r="O601" s="72">
        <f>O600</f>
        <v>249.25833333333333</v>
      </c>
      <c r="P601" s="72">
        <f t="shared" si="355"/>
        <v>632.74166666666667</v>
      </c>
    </row>
    <row r="602" spans="1:16" ht="15" customHeight="1" x14ac:dyDescent="0.25">
      <c r="A602" s="130"/>
      <c r="B602" s="124"/>
      <c r="C602" s="124" t="s">
        <v>222</v>
      </c>
      <c r="D602" s="71" t="s">
        <v>4</v>
      </c>
      <c r="E602" s="72"/>
      <c r="F602" s="72"/>
      <c r="G602" s="72"/>
      <c r="H602" s="72"/>
      <c r="I602" s="72"/>
      <c r="J602" s="72"/>
      <c r="K602" s="72"/>
      <c r="L602" s="72"/>
      <c r="M602" s="72"/>
      <c r="N602" s="72"/>
      <c r="O602" s="72"/>
      <c r="P602" s="72"/>
    </row>
    <row r="603" spans="1:16" x14ac:dyDescent="0.25">
      <c r="A603" s="130"/>
      <c r="B603" s="124"/>
      <c r="C603" s="124"/>
      <c r="D603" s="71" t="s">
        <v>5</v>
      </c>
      <c r="E603" s="72"/>
      <c r="F603" s="72"/>
      <c r="G603" s="72"/>
      <c r="H603" s="72"/>
      <c r="I603" s="72"/>
      <c r="J603" s="72"/>
      <c r="K603" s="72"/>
      <c r="L603" s="72"/>
      <c r="M603" s="72"/>
      <c r="N603" s="72"/>
      <c r="O603" s="72"/>
      <c r="P603" s="72"/>
    </row>
    <row r="604" spans="1:16" x14ac:dyDescent="0.25">
      <c r="A604" s="130"/>
      <c r="B604" s="124"/>
      <c r="C604" s="124"/>
      <c r="D604" s="71" t="s">
        <v>6</v>
      </c>
      <c r="E604" s="72"/>
      <c r="F604" s="72"/>
      <c r="G604" s="72"/>
      <c r="H604" s="72"/>
      <c r="I604" s="72"/>
      <c r="J604" s="72"/>
      <c r="K604" s="72"/>
      <c r="L604" s="72"/>
      <c r="M604" s="72"/>
      <c r="N604" s="72"/>
      <c r="O604" s="72"/>
      <c r="P604" s="72"/>
    </row>
    <row r="605" spans="1:16" ht="15.75" x14ac:dyDescent="0.25">
      <c r="A605" s="130"/>
      <c r="B605" s="124"/>
      <c r="C605" s="124"/>
      <c r="D605" s="71" t="s">
        <v>7</v>
      </c>
      <c r="E605" s="79">
        <v>750</v>
      </c>
      <c r="F605" s="72">
        <v>163</v>
      </c>
      <c r="G605" s="72">
        <f t="shared" ref="G605:G606" si="356">E605-F605</f>
        <v>587</v>
      </c>
      <c r="H605" s="79">
        <v>750</v>
      </c>
      <c r="I605" s="72">
        <v>163</v>
      </c>
      <c r="J605" s="72">
        <f t="shared" ref="J605:J606" si="357">H605-I605</f>
        <v>587</v>
      </c>
      <c r="K605" s="79">
        <v>750</v>
      </c>
      <c r="L605" s="72">
        <v>163</v>
      </c>
      <c r="M605" s="72">
        <f t="shared" ref="M605:M606" si="358">K605-L605</f>
        <v>587</v>
      </c>
      <c r="N605" s="79">
        <v>750</v>
      </c>
      <c r="O605" s="72">
        <v>163</v>
      </c>
      <c r="P605" s="72">
        <f t="shared" ref="P605:P606" si="359">N605-O605</f>
        <v>587</v>
      </c>
    </row>
    <row r="606" spans="1:16" ht="15.75" x14ac:dyDescent="0.25">
      <c r="A606" s="130"/>
      <c r="B606" s="124"/>
      <c r="C606" s="124"/>
      <c r="D606" s="71" t="s">
        <v>8</v>
      </c>
      <c r="E606" s="79">
        <v>750</v>
      </c>
      <c r="F606" s="72">
        <v>163</v>
      </c>
      <c r="G606" s="72">
        <f t="shared" si="356"/>
        <v>587</v>
      </c>
      <c r="H606" s="79">
        <v>750</v>
      </c>
      <c r="I606" s="72">
        <v>163</v>
      </c>
      <c r="J606" s="72">
        <f t="shared" si="357"/>
        <v>587</v>
      </c>
      <c r="K606" s="79">
        <v>750</v>
      </c>
      <c r="L606" s="72">
        <v>163</v>
      </c>
      <c r="M606" s="72">
        <f t="shared" si="358"/>
        <v>587</v>
      </c>
      <c r="N606" s="79">
        <v>750</v>
      </c>
      <c r="O606" s="72">
        <v>163</v>
      </c>
      <c r="P606" s="72">
        <f t="shared" si="359"/>
        <v>587</v>
      </c>
    </row>
    <row r="607" spans="1:16" ht="15" customHeight="1" x14ac:dyDescent="0.25">
      <c r="A607" s="130"/>
      <c r="B607" s="124"/>
      <c r="C607" s="124" t="s">
        <v>226</v>
      </c>
      <c r="D607" s="71" t="s">
        <v>4</v>
      </c>
      <c r="E607" s="72"/>
      <c r="F607" s="72"/>
      <c r="G607" s="72"/>
      <c r="H607" s="72"/>
      <c r="I607" s="72"/>
      <c r="J607" s="72"/>
      <c r="K607" s="72"/>
      <c r="L607" s="72"/>
      <c r="M607" s="72"/>
      <c r="N607" s="72"/>
      <c r="O607" s="72"/>
      <c r="P607" s="72"/>
    </row>
    <row r="608" spans="1:16" x14ac:dyDescent="0.25">
      <c r="A608" s="130"/>
      <c r="B608" s="124"/>
      <c r="C608" s="124"/>
      <c r="D608" s="71" t="s">
        <v>5</v>
      </c>
      <c r="E608" s="72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</row>
    <row r="609" spans="1:16" x14ac:dyDescent="0.25">
      <c r="A609" s="130"/>
      <c r="B609" s="124"/>
      <c r="C609" s="124"/>
      <c r="D609" s="71" t="s">
        <v>6</v>
      </c>
      <c r="E609" s="72"/>
      <c r="F609" s="72"/>
      <c r="G609" s="72"/>
      <c r="H609" s="72"/>
      <c r="I609" s="72"/>
      <c r="J609" s="72"/>
      <c r="K609" s="72"/>
      <c r="L609" s="72"/>
      <c r="M609" s="72"/>
      <c r="N609" s="72"/>
      <c r="O609" s="72"/>
      <c r="P609" s="72"/>
    </row>
    <row r="610" spans="1:16" ht="15.75" x14ac:dyDescent="0.25">
      <c r="A610" s="130"/>
      <c r="B610" s="124"/>
      <c r="C610" s="124"/>
      <c r="D610" s="71" t="s">
        <v>7</v>
      </c>
      <c r="E610" s="79">
        <v>1600</v>
      </c>
      <c r="F610" s="72">
        <v>156.19166666666666</v>
      </c>
      <c r="G610" s="72">
        <f t="shared" ref="G610:G611" si="360">E610-F610</f>
        <v>1443.8083333333334</v>
      </c>
      <c r="H610" s="79">
        <v>1600</v>
      </c>
      <c r="I610" s="72">
        <v>156.19166666666666</v>
      </c>
      <c r="J610" s="72">
        <f t="shared" ref="J610:J611" si="361">H610-I610</f>
        <v>1443.8083333333334</v>
      </c>
      <c r="K610" s="79">
        <v>1600</v>
      </c>
      <c r="L610" s="72">
        <v>156.19166666666666</v>
      </c>
      <c r="M610" s="72">
        <f t="shared" ref="M610:M611" si="362">K610-L610</f>
        <v>1443.8083333333334</v>
      </c>
      <c r="N610" s="79">
        <v>1600</v>
      </c>
      <c r="O610" s="72">
        <v>156.19166666666666</v>
      </c>
      <c r="P610" s="72">
        <f t="shared" ref="P610:P611" si="363">N610-O610</f>
        <v>1443.8083333333334</v>
      </c>
    </row>
    <row r="611" spans="1:16" x14ac:dyDescent="0.25">
      <c r="A611" s="130"/>
      <c r="B611" s="124"/>
      <c r="C611" s="124"/>
      <c r="D611" s="71" t="s">
        <v>8</v>
      </c>
      <c r="E611" s="72">
        <f>E610</f>
        <v>1600</v>
      </c>
      <c r="F611" s="72">
        <f>F610</f>
        <v>156.19166666666666</v>
      </c>
      <c r="G611" s="72">
        <f t="shared" si="360"/>
        <v>1443.8083333333334</v>
      </c>
      <c r="H611" s="72">
        <f>H610</f>
        <v>1600</v>
      </c>
      <c r="I611" s="72">
        <f>I610</f>
        <v>156.19166666666666</v>
      </c>
      <c r="J611" s="72">
        <f t="shared" si="361"/>
        <v>1443.8083333333334</v>
      </c>
      <c r="K611" s="72">
        <f>K610</f>
        <v>1600</v>
      </c>
      <c r="L611" s="72">
        <f>L610</f>
        <v>156.19166666666666</v>
      </c>
      <c r="M611" s="72">
        <f t="shared" si="362"/>
        <v>1443.8083333333334</v>
      </c>
      <c r="N611" s="72">
        <f>N610</f>
        <v>1600</v>
      </c>
      <c r="O611" s="72">
        <f>O610</f>
        <v>156.19166666666666</v>
      </c>
      <c r="P611" s="72">
        <f t="shared" si="363"/>
        <v>1443.8083333333334</v>
      </c>
    </row>
    <row r="612" spans="1:16" ht="15" customHeight="1" x14ac:dyDescent="0.25">
      <c r="A612" s="130"/>
      <c r="B612" s="69" t="s">
        <v>81</v>
      </c>
      <c r="C612" s="118" t="s">
        <v>175</v>
      </c>
      <c r="D612" s="119"/>
      <c r="E612" s="119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20"/>
    </row>
    <row r="613" spans="1:16" ht="15" customHeight="1" x14ac:dyDescent="0.25">
      <c r="A613" s="131" t="s">
        <v>39</v>
      </c>
      <c r="B613" s="130" t="s">
        <v>41</v>
      </c>
      <c r="C613" s="122" t="s">
        <v>227</v>
      </c>
      <c r="D613" s="52" t="s">
        <v>4</v>
      </c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</row>
    <row r="614" spans="1:16" x14ac:dyDescent="0.25">
      <c r="A614" s="132"/>
      <c r="B614" s="130"/>
      <c r="C614" s="122"/>
      <c r="D614" s="52" t="s">
        <v>5</v>
      </c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</row>
    <row r="615" spans="1:16" x14ac:dyDescent="0.25">
      <c r="A615" s="132"/>
      <c r="B615" s="130"/>
      <c r="C615" s="122"/>
      <c r="D615" s="52" t="s">
        <v>6</v>
      </c>
      <c r="E615" s="25">
        <v>900</v>
      </c>
      <c r="F615" s="52">
        <v>96.932347670250877</v>
      </c>
      <c r="G615" s="52">
        <f>E615-F615</f>
        <v>803.06765232974908</v>
      </c>
      <c r="H615" s="25">
        <v>900</v>
      </c>
      <c r="I615" s="52">
        <v>79.777927120669062</v>
      </c>
      <c r="J615" s="52">
        <v>820.22207287933088</v>
      </c>
      <c r="K615" s="25">
        <v>900</v>
      </c>
      <c r="L615" s="52">
        <v>35</v>
      </c>
      <c r="M615" s="52">
        <v>865</v>
      </c>
      <c r="N615" s="25">
        <v>900</v>
      </c>
      <c r="O615" s="52">
        <v>77</v>
      </c>
      <c r="P615" s="52">
        <v>823</v>
      </c>
    </row>
    <row r="616" spans="1:16" x14ac:dyDescent="0.25">
      <c r="A616" s="132"/>
      <c r="B616" s="130"/>
      <c r="C616" s="122"/>
      <c r="D616" s="52" t="s">
        <v>7</v>
      </c>
      <c r="E616" s="25"/>
      <c r="F616" s="52"/>
      <c r="G616" s="52"/>
      <c r="H616" s="25"/>
      <c r="I616" s="52"/>
      <c r="J616" s="52"/>
      <c r="K616" s="25"/>
      <c r="L616" s="52"/>
      <c r="M616" s="52"/>
      <c r="N616" s="25"/>
      <c r="O616" s="52"/>
      <c r="P616" s="52"/>
    </row>
    <row r="617" spans="1:16" x14ac:dyDescent="0.25">
      <c r="A617" s="132"/>
      <c r="B617" s="130"/>
      <c r="C617" s="122"/>
      <c r="D617" s="52" t="s">
        <v>8</v>
      </c>
      <c r="E617" s="25">
        <f t="shared" ref="E617:G617" si="364">E615</f>
        <v>900</v>
      </c>
      <c r="F617" s="25">
        <f t="shared" si="364"/>
        <v>96.932347670250877</v>
      </c>
      <c r="G617" s="25">
        <f t="shared" si="364"/>
        <v>803.06765232974908</v>
      </c>
      <c r="H617" s="25">
        <v>900</v>
      </c>
      <c r="I617" s="25">
        <v>79.777927120669062</v>
      </c>
      <c r="J617" s="25">
        <v>820.22207287933088</v>
      </c>
      <c r="K617" s="25">
        <v>900</v>
      </c>
      <c r="L617" s="25">
        <v>35</v>
      </c>
      <c r="M617" s="25">
        <v>865</v>
      </c>
      <c r="N617" s="25">
        <v>900</v>
      </c>
      <c r="O617" s="25">
        <v>77</v>
      </c>
      <c r="P617" s="25">
        <v>823</v>
      </c>
    </row>
    <row r="618" spans="1:16" ht="15" customHeight="1" x14ac:dyDescent="0.25">
      <c r="A618" s="132"/>
      <c r="B618" s="130"/>
      <c r="C618" s="122" t="s">
        <v>228</v>
      </c>
      <c r="D618" s="52" t="s">
        <v>4</v>
      </c>
      <c r="E618" s="25"/>
      <c r="F618" s="52"/>
      <c r="G618" s="52"/>
      <c r="H618" s="25"/>
      <c r="I618" s="52"/>
      <c r="J618" s="52"/>
      <c r="K618" s="25"/>
      <c r="L618" s="52"/>
      <c r="M618" s="52"/>
      <c r="N618" s="25"/>
      <c r="O618" s="52"/>
      <c r="P618" s="52"/>
    </row>
    <row r="619" spans="1:16" x14ac:dyDescent="0.25">
      <c r="A619" s="132"/>
      <c r="B619" s="130"/>
      <c r="C619" s="122"/>
      <c r="D619" s="52" t="s">
        <v>5</v>
      </c>
      <c r="E619" s="25"/>
      <c r="F619" s="52"/>
      <c r="G619" s="52"/>
      <c r="H619" s="25"/>
      <c r="I619" s="52"/>
      <c r="J619" s="52"/>
      <c r="K619" s="25"/>
      <c r="L619" s="52"/>
      <c r="M619" s="52"/>
      <c r="N619" s="25"/>
      <c r="O619" s="52"/>
      <c r="P619" s="52"/>
    </row>
    <row r="620" spans="1:16" x14ac:dyDescent="0.25">
      <c r="A620" s="132"/>
      <c r="B620" s="130"/>
      <c r="C620" s="122"/>
      <c r="D620" s="52" t="s">
        <v>6</v>
      </c>
      <c r="E620" s="25">
        <v>1800</v>
      </c>
      <c r="F620" s="52">
        <v>521</v>
      </c>
      <c r="G620" s="52">
        <f>E620-F620</f>
        <v>1279</v>
      </c>
      <c r="H620" s="25">
        <v>1800</v>
      </c>
      <c r="I620" s="52">
        <v>309.99165023894858</v>
      </c>
      <c r="J620" s="52">
        <v>1490.0083497610515</v>
      </c>
      <c r="K620" s="25">
        <v>1800</v>
      </c>
      <c r="L620" s="52">
        <v>536</v>
      </c>
      <c r="M620" s="52">
        <v>1264</v>
      </c>
      <c r="N620" s="25">
        <v>1800</v>
      </c>
      <c r="O620" s="52">
        <v>606</v>
      </c>
      <c r="P620" s="52">
        <v>1194</v>
      </c>
    </row>
    <row r="621" spans="1:16" x14ac:dyDescent="0.25">
      <c r="A621" s="132"/>
      <c r="B621" s="130"/>
      <c r="C621" s="122"/>
      <c r="D621" s="52" t="s">
        <v>7</v>
      </c>
      <c r="E621" s="25"/>
      <c r="F621" s="52"/>
      <c r="G621" s="52"/>
      <c r="H621" s="25"/>
      <c r="I621" s="52"/>
      <c r="J621" s="52"/>
      <c r="K621" s="25"/>
      <c r="L621" s="52"/>
      <c r="M621" s="52"/>
      <c r="N621" s="25"/>
      <c r="O621" s="52"/>
      <c r="P621" s="52"/>
    </row>
    <row r="622" spans="1:16" x14ac:dyDescent="0.25">
      <c r="A622" s="132"/>
      <c r="B622" s="130"/>
      <c r="C622" s="122"/>
      <c r="D622" s="52" t="s">
        <v>8</v>
      </c>
      <c r="E622" s="25">
        <f t="shared" ref="E622:G622" si="365">E620</f>
        <v>1800</v>
      </c>
      <c r="F622" s="25">
        <f t="shared" si="365"/>
        <v>521</v>
      </c>
      <c r="G622" s="25">
        <f t="shared" si="365"/>
        <v>1279</v>
      </c>
      <c r="H622" s="25">
        <v>1800</v>
      </c>
      <c r="I622" s="25">
        <v>309.99165023894858</v>
      </c>
      <c r="J622" s="25">
        <v>1490.0083497610515</v>
      </c>
      <c r="K622" s="25">
        <v>1800</v>
      </c>
      <c r="L622" s="25">
        <v>536</v>
      </c>
      <c r="M622" s="25">
        <v>1264</v>
      </c>
      <c r="N622" s="25">
        <v>1800</v>
      </c>
      <c r="O622" s="25">
        <v>606</v>
      </c>
      <c r="P622" s="25">
        <v>1194</v>
      </c>
    </row>
    <row r="623" spans="1:16" ht="15" customHeight="1" x14ac:dyDescent="0.25">
      <c r="A623" s="132"/>
      <c r="B623" s="130"/>
      <c r="C623" s="122" t="s">
        <v>229</v>
      </c>
      <c r="D623" s="52" t="s">
        <v>4</v>
      </c>
      <c r="E623" s="25"/>
      <c r="F623" s="52"/>
      <c r="G623" s="52"/>
      <c r="H623" s="25"/>
      <c r="I623" s="52"/>
      <c r="J623" s="52"/>
      <c r="K623" s="25"/>
      <c r="L623" s="52"/>
      <c r="M623" s="52"/>
      <c r="N623" s="25"/>
      <c r="O623" s="52"/>
      <c r="P623" s="52"/>
    </row>
    <row r="624" spans="1:16" x14ac:dyDescent="0.25">
      <c r="A624" s="132"/>
      <c r="B624" s="130"/>
      <c r="C624" s="122"/>
      <c r="D624" s="52" t="s">
        <v>5</v>
      </c>
      <c r="E624" s="25"/>
      <c r="F624" s="52"/>
      <c r="G624" s="52"/>
      <c r="H624" s="25"/>
      <c r="I624" s="52"/>
      <c r="J624" s="52"/>
      <c r="K624" s="25"/>
      <c r="L624" s="52"/>
      <c r="M624" s="52"/>
      <c r="N624" s="25"/>
      <c r="O624" s="52"/>
      <c r="P624" s="52"/>
    </row>
    <row r="625" spans="1:16" x14ac:dyDescent="0.25">
      <c r="A625" s="132"/>
      <c r="B625" s="130"/>
      <c r="C625" s="122"/>
      <c r="D625" s="52" t="s">
        <v>6</v>
      </c>
      <c r="E625" s="25">
        <v>1000</v>
      </c>
      <c r="F625" s="52">
        <v>42</v>
      </c>
      <c r="G625" s="52">
        <f>E625-F625</f>
        <v>958</v>
      </c>
      <c r="H625" s="25">
        <v>1000</v>
      </c>
      <c r="I625" s="52">
        <v>34.09729689366786</v>
      </c>
      <c r="J625" s="52">
        <v>965.90270310633218</v>
      </c>
      <c r="K625" s="25">
        <v>1000</v>
      </c>
      <c r="L625" s="52">
        <v>67</v>
      </c>
      <c r="M625" s="52">
        <v>933</v>
      </c>
      <c r="N625" s="25">
        <v>1000</v>
      </c>
      <c r="O625" s="52">
        <v>27</v>
      </c>
      <c r="P625" s="52">
        <v>973</v>
      </c>
    </row>
    <row r="626" spans="1:16" x14ac:dyDescent="0.25">
      <c r="A626" s="132"/>
      <c r="B626" s="130"/>
      <c r="C626" s="122"/>
      <c r="D626" s="52" t="s">
        <v>7</v>
      </c>
      <c r="E626" s="25"/>
      <c r="F626" s="52"/>
      <c r="G626" s="52"/>
      <c r="H626" s="25"/>
      <c r="I626" s="52"/>
      <c r="J626" s="52"/>
      <c r="K626" s="25"/>
      <c r="L626" s="52"/>
      <c r="M626" s="52"/>
      <c r="N626" s="25"/>
      <c r="O626" s="52"/>
      <c r="P626" s="52"/>
    </row>
    <row r="627" spans="1:16" x14ac:dyDescent="0.25">
      <c r="A627" s="132"/>
      <c r="B627" s="130"/>
      <c r="C627" s="122"/>
      <c r="D627" s="52" t="s">
        <v>8</v>
      </c>
      <c r="E627" s="25">
        <f t="shared" ref="E627:G627" si="366">E625</f>
        <v>1000</v>
      </c>
      <c r="F627" s="25">
        <f t="shared" si="366"/>
        <v>42</v>
      </c>
      <c r="G627" s="25">
        <f t="shared" si="366"/>
        <v>958</v>
      </c>
      <c r="H627" s="25">
        <v>1000</v>
      </c>
      <c r="I627" s="25">
        <v>34.09729689366786</v>
      </c>
      <c r="J627" s="25">
        <v>965.90270310633218</v>
      </c>
      <c r="K627" s="25">
        <v>1000</v>
      </c>
      <c r="L627" s="25">
        <v>67</v>
      </c>
      <c r="M627" s="25">
        <v>933</v>
      </c>
      <c r="N627" s="25">
        <v>1000</v>
      </c>
      <c r="O627" s="25">
        <v>27</v>
      </c>
      <c r="P627" s="25">
        <v>973</v>
      </c>
    </row>
    <row r="628" spans="1:16" ht="15" customHeight="1" x14ac:dyDescent="0.25">
      <c r="A628" s="132"/>
      <c r="B628" s="130"/>
      <c r="C628" s="122" t="s">
        <v>230</v>
      </c>
      <c r="D628" s="52" t="s">
        <v>4</v>
      </c>
      <c r="E628" s="25"/>
      <c r="F628" s="52"/>
      <c r="G628" s="52"/>
      <c r="H628" s="25"/>
      <c r="I628" s="52"/>
      <c r="J628" s="52"/>
      <c r="K628" s="25"/>
      <c r="L628" s="52"/>
      <c r="M628" s="52"/>
      <c r="N628" s="25"/>
      <c r="O628" s="52"/>
      <c r="P628" s="52"/>
    </row>
    <row r="629" spans="1:16" x14ac:dyDescent="0.25">
      <c r="A629" s="132"/>
      <c r="B629" s="130"/>
      <c r="C629" s="122"/>
      <c r="D629" s="52" t="s">
        <v>5</v>
      </c>
      <c r="E629" s="25"/>
      <c r="F629" s="52"/>
      <c r="G629" s="52"/>
      <c r="H629" s="25"/>
      <c r="I629" s="52"/>
      <c r="J629" s="52"/>
      <c r="K629" s="25"/>
      <c r="L629" s="52"/>
      <c r="M629" s="52"/>
      <c r="N629" s="25"/>
      <c r="O629" s="52"/>
      <c r="P629" s="52"/>
    </row>
    <row r="630" spans="1:16" x14ac:dyDescent="0.25">
      <c r="A630" s="132"/>
      <c r="B630" s="130"/>
      <c r="C630" s="122"/>
      <c r="D630" s="52" t="s">
        <v>6</v>
      </c>
      <c r="E630" s="25">
        <v>1250</v>
      </c>
      <c r="F630" s="52">
        <v>348</v>
      </c>
      <c r="G630" s="52">
        <f>E630-F630</f>
        <v>902</v>
      </c>
      <c r="H630" s="25">
        <v>1250</v>
      </c>
      <c r="I630" s="52">
        <v>259.71211170848272</v>
      </c>
      <c r="J630" s="52">
        <v>990.28788829151722</v>
      </c>
      <c r="K630" s="25">
        <v>1250</v>
      </c>
      <c r="L630" s="52">
        <v>353</v>
      </c>
      <c r="M630" s="52">
        <v>897</v>
      </c>
      <c r="N630" s="25">
        <v>1250</v>
      </c>
      <c r="O630" s="52">
        <v>156</v>
      </c>
      <c r="P630" s="52">
        <v>1094</v>
      </c>
    </row>
    <row r="631" spans="1:16" x14ac:dyDescent="0.25">
      <c r="A631" s="132"/>
      <c r="B631" s="130"/>
      <c r="C631" s="122"/>
      <c r="D631" s="52" t="s">
        <v>7</v>
      </c>
      <c r="E631" s="25"/>
      <c r="F631" s="52"/>
      <c r="G631" s="52"/>
      <c r="H631" s="25"/>
      <c r="I631" s="52"/>
      <c r="J631" s="52"/>
      <c r="K631" s="25"/>
      <c r="L631" s="52"/>
      <c r="M631" s="52"/>
      <c r="N631" s="25"/>
      <c r="O631" s="52"/>
      <c r="P631" s="52"/>
    </row>
    <row r="632" spans="1:16" x14ac:dyDescent="0.25">
      <c r="A632" s="132"/>
      <c r="B632" s="130"/>
      <c r="C632" s="122"/>
      <c r="D632" s="52" t="s">
        <v>8</v>
      </c>
      <c r="E632" s="52">
        <f t="shared" ref="E632:G632" si="367">E630</f>
        <v>1250</v>
      </c>
      <c r="F632" s="52">
        <f t="shared" si="367"/>
        <v>348</v>
      </c>
      <c r="G632" s="52">
        <f t="shared" si="367"/>
        <v>902</v>
      </c>
      <c r="H632" s="52">
        <v>1250</v>
      </c>
      <c r="I632" s="52">
        <v>259.71211170848272</v>
      </c>
      <c r="J632" s="52">
        <v>990.28788829151722</v>
      </c>
      <c r="K632" s="52">
        <v>1250</v>
      </c>
      <c r="L632" s="52">
        <v>353</v>
      </c>
      <c r="M632" s="52">
        <v>897</v>
      </c>
      <c r="N632" s="52">
        <v>1250</v>
      </c>
      <c r="O632" s="52">
        <v>156</v>
      </c>
      <c r="P632" s="52">
        <v>1094</v>
      </c>
    </row>
    <row r="633" spans="1:16" ht="15" customHeight="1" x14ac:dyDescent="0.25">
      <c r="A633" s="132"/>
      <c r="B633" s="130" t="s">
        <v>40</v>
      </c>
      <c r="C633" s="122" t="s">
        <v>231</v>
      </c>
      <c r="D633" s="52" t="s">
        <v>4</v>
      </c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</row>
    <row r="634" spans="1:16" x14ac:dyDescent="0.25">
      <c r="A634" s="132"/>
      <c r="B634" s="130"/>
      <c r="C634" s="122"/>
      <c r="D634" s="52" t="s">
        <v>5</v>
      </c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</row>
    <row r="635" spans="1:16" x14ac:dyDescent="0.25">
      <c r="A635" s="132"/>
      <c r="B635" s="130"/>
      <c r="C635" s="122"/>
      <c r="D635" s="52" t="s">
        <v>6</v>
      </c>
      <c r="E635" s="52">
        <v>1000</v>
      </c>
      <c r="F635" s="52">
        <v>372</v>
      </c>
      <c r="G635" s="52">
        <f>E635-F635</f>
        <v>628</v>
      </c>
      <c r="H635" s="52">
        <v>1000</v>
      </c>
      <c r="I635" s="52">
        <v>362</v>
      </c>
      <c r="J635" s="52">
        <v>638</v>
      </c>
      <c r="K635" s="52">
        <v>1000</v>
      </c>
      <c r="L635" s="52">
        <v>192</v>
      </c>
      <c r="M635" s="52">
        <v>808</v>
      </c>
      <c r="N635" s="52">
        <v>1000</v>
      </c>
      <c r="O635" s="52">
        <v>343</v>
      </c>
      <c r="P635" s="52">
        <v>657</v>
      </c>
    </row>
    <row r="636" spans="1:16" x14ac:dyDescent="0.25">
      <c r="A636" s="132"/>
      <c r="B636" s="130"/>
      <c r="C636" s="122"/>
      <c r="D636" s="52" t="s">
        <v>7</v>
      </c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</row>
    <row r="637" spans="1:16" x14ac:dyDescent="0.25">
      <c r="A637" s="132"/>
      <c r="B637" s="130"/>
      <c r="C637" s="122"/>
      <c r="D637" s="52" t="s">
        <v>8</v>
      </c>
      <c r="E637" s="52">
        <f>E633+E634+E635+E636</f>
        <v>1000</v>
      </c>
      <c r="F637" s="52">
        <f t="shared" ref="F637:G637" si="368">F633+F634+F635+F636</f>
        <v>372</v>
      </c>
      <c r="G637" s="52">
        <f t="shared" si="368"/>
        <v>628</v>
      </c>
      <c r="H637" s="52">
        <v>1000</v>
      </c>
      <c r="I637" s="52">
        <v>362</v>
      </c>
      <c r="J637" s="52">
        <v>638</v>
      </c>
      <c r="K637" s="52">
        <v>1000</v>
      </c>
      <c r="L637" s="52">
        <v>192</v>
      </c>
      <c r="M637" s="52">
        <v>808</v>
      </c>
      <c r="N637" s="52">
        <v>1000</v>
      </c>
      <c r="O637" s="52">
        <v>343</v>
      </c>
      <c r="P637" s="52">
        <v>657</v>
      </c>
    </row>
    <row r="638" spans="1:16" ht="15" customHeight="1" x14ac:dyDescent="0.25">
      <c r="A638" s="132"/>
      <c r="B638" s="130"/>
      <c r="C638" s="122" t="s">
        <v>232</v>
      </c>
      <c r="D638" s="52" t="s">
        <v>4</v>
      </c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</row>
    <row r="639" spans="1:16" x14ac:dyDescent="0.25">
      <c r="A639" s="132"/>
      <c r="B639" s="130"/>
      <c r="C639" s="122"/>
      <c r="D639" s="52" t="s">
        <v>5</v>
      </c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</row>
    <row r="640" spans="1:16" x14ac:dyDescent="0.25">
      <c r="A640" s="132"/>
      <c r="B640" s="130"/>
      <c r="C640" s="122"/>
      <c r="D640" s="52" t="s">
        <v>6</v>
      </c>
      <c r="E640" s="52">
        <v>2190</v>
      </c>
      <c r="F640" s="52">
        <v>1252</v>
      </c>
      <c r="G640" s="52">
        <f>E640-F640</f>
        <v>938</v>
      </c>
      <c r="H640" s="52">
        <v>2190</v>
      </c>
      <c r="I640" s="52">
        <v>1078</v>
      </c>
      <c r="J640" s="52">
        <v>1112</v>
      </c>
      <c r="K640" s="52">
        <v>2190</v>
      </c>
      <c r="L640" s="52">
        <v>976</v>
      </c>
      <c r="M640" s="52">
        <v>1214</v>
      </c>
      <c r="N640" s="52">
        <v>2190</v>
      </c>
      <c r="O640" s="52">
        <v>1271</v>
      </c>
      <c r="P640" s="52">
        <v>919</v>
      </c>
    </row>
    <row r="641" spans="1:16" x14ac:dyDescent="0.25">
      <c r="A641" s="132"/>
      <c r="B641" s="130"/>
      <c r="C641" s="122"/>
      <c r="D641" s="52" t="s">
        <v>7</v>
      </c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</row>
    <row r="642" spans="1:16" x14ac:dyDescent="0.25">
      <c r="A642" s="132"/>
      <c r="B642" s="130"/>
      <c r="C642" s="122"/>
      <c r="D642" s="52" t="s">
        <v>8</v>
      </c>
      <c r="E642" s="52">
        <f>E638+E639+E640+E641</f>
        <v>2190</v>
      </c>
      <c r="F642" s="52">
        <f t="shared" ref="F642:G642" si="369">F638+F639+F640+F641</f>
        <v>1252</v>
      </c>
      <c r="G642" s="52">
        <f t="shared" si="369"/>
        <v>938</v>
      </c>
      <c r="H642" s="52">
        <v>2190</v>
      </c>
      <c r="I642" s="52">
        <v>1078</v>
      </c>
      <c r="J642" s="52">
        <v>1112</v>
      </c>
      <c r="K642" s="52">
        <v>2190</v>
      </c>
      <c r="L642" s="52">
        <v>976</v>
      </c>
      <c r="M642" s="52">
        <v>1214</v>
      </c>
      <c r="N642" s="52">
        <v>2190</v>
      </c>
      <c r="O642" s="52">
        <v>1271</v>
      </c>
      <c r="P642" s="52">
        <v>919</v>
      </c>
    </row>
    <row r="643" spans="1:16" ht="15" customHeight="1" x14ac:dyDescent="0.25">
      <c r="A643" s="132"/>
      <c r="B643" s="130"/>
      <c r="C643" s="122" t="s">
        <v>233</v>
      </c>
      <c r="D643" s="52" t="s">
        <v>4</v>
      </c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</row>
    <row r="644" spans="1:16" x14ac:dyDescent="0.25">
      <c r="A644" s="132"/>
      <c r="B644" s="130"/>
      <c r="C644" s="122"/>
      <c r="D644" s="52" t="s">
        <v>5</v>
      </c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</row>
    <row r="645" spans="1:16" x14ac:dyDescent="0.25">
      <c r="A645" s="132"/>
      <c r="B645" s="130"/>
      <c r="C645" s="122"/>
      <c r="D645" s="52" t="s">
        <v>6</v>
      </c>
      <c r="E645" s="52">
        <v>3800</v>
      </c>
      <c r="F645" s="52">
        <v>1781</v>
      </c>
      <c r="G645" s="52">
        <f>E645-F645</f>
        <v>2019</v>
      </c>
      <c r="H645" s="52">
        <v>3800</v>
      </c>
      <c r="I645" s="52">
        <v>1799</v>
      </c>
      <c r="J645" s="52">
        <v>2001</v>
      </c>
      <c r="K645" s="52">
        <v>3800</v>
      </c>
      <c r="L645" s="52">
        <v>1629</v>
      </c>
      <c r="M645" s="52">
        <v>2171</v>
      </c>
      <c r="N645" s="52">
        <v>3800</v>
      </c>
      <c r="O645" s="52">
        <v>1995</v>
      </c>
      <c r="P645" s="52">
        <v>1805</v>
      </c>
    </row>
    <row r="646" spans="1:16" x14ac:dyDescent="0.25">
      <c r="A646" s="132"/>
      <c r="B646" s="130"/>
      <c r="C646" s="122"/>
      <c r="D646" s="52" t="s">
        <v>7</v>
      </c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</row>
    <row r="647" spans="1:16" x14ac:dyDescent="0.25">
      <c r="A647" s="132"/>
      <c r="B647" s="130"/>
      <c r="C647" s="122"/>
      <c r="D647" s="52" t="s">
        <v>8</v>
      </c>
      <c r="E647" s="52">
        <f>E643+E644+E645+E646</f>
        <v>3800</v>
      </c>
      <c r="F647" s="52">
        <f t="shared" ref="F647:G647" si="370">F643+F644+F645+F646</f>
        <v>1781</v>
      </c>
      <c r="G647" s="52">
        <f t="shared" si="370"/>
        <v>2019</v>
      </c>
      <c r="H647" s="52">
        <v>3800</v>
      </c>
      <c r="I647" s="52">
        <v>1799</v>
      </c>
      <c r="J647" s="52">
        <v>2001</v>
      </c>
      <c r="K647" s="52">
        <v>3800</v>
      </c>
      <c r="L647" s="52">
        <v>1629</v>
      </c>
      <c r="M647" s="52">
        <v>2171</v>
      </c>
      <c r="N647" s="52">
        <v>3800</v>
      </c>
      <c r="O647" s="52">
        <v>1995</v>
      </c>
      <c r="P647" s="52">
        <v>1805</v>
      </c>
    </row>
    <row r="648" spans="1:16" ht="15" customHeight="1" x14ac:dyDescent="0.25">
      <c r="A648" s="132"/>
      <c r="B648" s="130"/>
      <c r="C648" s="122" t="s">
        <v>234</v>
      </c>
      <c r="D648" s="52" t="s">
        <v>4</v>
      </c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</row>
    <row r="649" spans="1:16" x14ac:dyDescent="0.25">
      <c r="A649" s="132"/>
      <c r="B649" s="130"/>
      <c r="C649" s="122"/>
      <c r="D649" s="52" t="s">
        <v>5</v>
      </c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</row>
    <row r="650" spans="1:16" x14ac:dyDescent="0.25">
      <c r="A650" s="132"/>
      <c r="B650" s="130"/>
      <c r="C650" s="122"/>
      <c r="D650" s="52" t="s">
        <v>6</v>
      </c>
      <c r="E650" s="52">
        <v>920</v>
      </c>
      <c r="F650" s="52">
        <v>435</v>
      </c>
      <c r="G650" s="52">
        <f>E650-F650</f>
        <v>485</v>
      </c>
      <c r="H650" s="52">
        <v>920</v>
      </c>
      <c r="I650" s="52">
        <v>341</v>
      </c>
      <c r="J650" s="52">
        <v>579</v>
      </c>
      <c r="K650" s="52">
        <v>920</v>
      </c>
      <c r="L650" s="52">
        <v>277</v>
      </c>
      <c r="M650" s="52">
        <v>643</v>
      </c>
      <c r="N650" s="52">
        <v>920</v>
      </c>
      <c r="O650" s="52">
        <v>369</v>
      </c>
      <c r="P650" s="52">
        <v>551</v>
      </c>
    </row>
    <row r="651" spans="1:16" x14ac:dyDescent="0.25">
      <c r="A651" s="132"/>
      <c r="B651" s="130"/>
      <c r="C651" s="122"/>
      <c r="D651" s="52" t="s">
        <v>7</v>
      </c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</row>
    <row r="652" spans="1:16" x14ac:dyDescent="0.25">
      <c r="A652" s="132"/>
      <c r="B652" s="130"/>
      <c r="C652" s="122"/>
      <c r="D652" s="52" t="s">
        <v>8</v>
      </c>
      <c r="E652" s="52">
        <f>E648+E649+E650+E651</f>
        <v>920</v>
      </c>
      <c r="F652" s="52">
        <f t="shared" ref="F652:G652" si="371">F648+F649+F650+F651</f>
        <v>435</v>
      </c>
      <c r="G652" s="52">
        <f t="shared" si="371"/>
        <v>485</v>
      </c>
      <c r="H652" s="52">
        <v>920</v>
      </c>
      <c r="I652" s="52">
        <v>341</v>
      </c>
      <c r="J652" s="52">
        <v>579</v>
      </c>
      <c r="K652" s="52">
        <v>920</v>
      </c>
      <c r="L652" s="52">
        <v>277</v>
      </c>
      <c r="M652" s="52">
        <v>643</v>
      </c>
      <c r="N652" s="52">
        <v>920</v>
      </c>
      <c r="O652" s="52">
        <v>369</v>
      </c>
      <c r="P652" s="52">
        <v>551</v>
      </c>
    </row>
    <row r="653" spans="1:16" ht="15" customHeight="1" x14ac:dyDescent="0.25">
      <c r="A653" s="132"/>
      <c r="B653" s="18" t="s">
        <v>82</v>
      </c>
      <c r="C653" s="118" t="s">
        <v>175</v>
      </c>
      <c r="D653" s="119"/>
      <c r="E653" s="119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20"/>
    </row>
    <row r="654" spans="1:16" ht="15" customHeight="1" x14ac:dyDescent="0.25">
      <c r="A654" s="132"/>
      <c r="B654" s="18" t="s">
        <v>83</v>
      </c>
      <c r="C654" s="118" t="s">
        <v>175</v>
      </c>
      <c r="D654" s="119"/>
      <c r="E654" s="119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20"/>
    </row>
    <row r="655" spans="1:16" ht="15" customHeight="1" x14ac:dyDescent="0.25">
      <c r="A655" s="132"/>
      <c r="B655" s="18" t="s">
        <v>84</v>
      </c>
      <c r="C655" s="118" t="s">
        <v>175</v>
      </c>
      <c r="D655" s="119"/>
      <c r="E655" s="119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20"/>
    </row>
    <row r="656" spans="1:16" ht="15" customHeight="1" x14ac:dyDescent="0.25">
      <c r="A656" s="133"/>
      <c r="B656" s="18" t="s">
        <v>85</v>
      </c>
      <c r="C656" s="118" t="s">
        <v>175</v>
      </c>
      <c r="D656" s="119"/>
      <c r="E656" s="119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20"/>
    </row>
    <row r="657" spans="1:16" x14ac:dyDescent="0.25">
      <c r="A657" s="129" t="s">
        <v>113</v>
      </c>
      <c r="B657" s="134" t="s">
        <v>114</v>
      </c>
      <c r="C657" s="122" t="s">
        <v>235</v>
      </c>
      <c r="D657" s="52" t="s">
        <v>4</v>
      </c>
      <c r="E657" s="52"/>
      <c r="F657" s="52"/>
      <c r="G657" s="56"/>
      <c r="H657" s="67"/>
      <c r="I657" s="67"/>
      <c r="J657" s="66"/>
      <c r="K657" s="52"/>
      <c r="L657" s="52"/>
      <c r="M657" s="52"/>
      <c r="N657" s="52"/>
      <c r="O657" s="52"/>
      <c r="P657" s="52"/>
    </row>
    <row r="658" spans="1:16" x14ac:dyDescent="0.25">
      <c r="A658" s="129"/>
      <c r="B658" s="135"/>
      <c r="C658" s="122"/>
      <c r="D658" s="52" t="s">
        <v>5</v>
      </c>
      <c r="E658" s="52"/>
      <c r="F658" s="52"/>
      <c r="G658" s="56"/>
      <c r="H658" s="67"/>
      <c r="I658" s="67"/>
      <c r="J658" s="66"/>
      <c r="K658" s="52"/>
      <c r="L658" s="52"/>
      <c r="M658" s="52"/>
      <c r="N658" s="52"/>
      <c r="O658" s="52"/>
      <c r="P658" s="52"/>
    </row>
    <row r="659" spans="1:16" x14ac:dyDescent="0.25">
      <c r="A659" s="129"/>
      <c r="B659" s="135"/>
      <c r="C659" s="122"/>
      <c r="D659" s="52" t="s">
        <v>6</v>
      </c>
      <c r="E659" s="52">
        <v>57759.9</v>
      </c>
      <c r="F659" s="52">
        <v>15620.666666666666</v>
      </c>
      <c r="G659" s="56">
        <v>42139.233333333337</v>
      </c>
      <c r="H659" s="67">
        <v>57760</v>
      </c>
      <c r="I659" s="67">
        <v>12191</v>
      </c>
      <c r="J659" s="66">
        <v>45569</v>
      </c>
      <c r="K659" s="52">
        <v>57760</v>
      </c>
      <c r="L659" s="52">
        <v>9960</v>
      </c>
      <c r="M659" s="52">
        <v>47800</v>
      </c>
      <c r="N659" s="52">
        <v>57760</v>
      </c>
      <c r="O659" s="52">
        <v>9960</v>
      </c>
      <c r="P659" s="52">
        <v>47800</v>
      </c>
    </row>
    <row r="660" spans="1:16" x14ac:dyDescent="0.25">
      <c r="A660" s="129"/>
      <c r="B660" s="135"/>
      <c r="C660" s="122"/>
      <c r="D660" s="52" t="s">
        <v>7</v>
      </c>
      <c r="E660" s="52"/>
      <c r="F660" s="52"/>
      <c r="G660" s="56"/>
      <c r="H660" s="67"/>
      <c r="I660" s="67"/>
      <c r="J660" s="66"/>
      <c r="K660" s="52"/>
      <c r="L660" s="52"/>
      <c r="M660" s="52"/>
      <c r="N660" s="52"/>
      <c r="O660" s="52"/>
      <c r="P660" s="52"/>
    </row>
    <row r="661" spans="1:16" x14ac:dyDescent="0.25">
      <c r="A661" s="129"/>
      <c r="B661" s="136"/>
      <c r="C661" s="122"/>
      <c r="D661" s="63" t="s">
        <v>8</v>
      </c>
      <c r="E661" s="52">
        <v>57759.9</v>
      </c>
      <c r="F661" s="52">
        <v>15620.666666666666</v>
      </c>
      <c r="G661" s="56">
        <v>42139.233333333337</v>
      </c>
      <c r="H661" s="67">
        <v>57760</v>
      </c>
      <c r="I661" s="67">
        <v>12191</v>
      </c>
      <c r="J661" s="66">
        <v>45569</v>
      </c>
      <c r="K661" s="52">
        <v>57760</v>
      </c>
      <c r="L661" s="52">
        <v>9960</v>
      </c>
      <c r="M661" s="52">
        <v>47800</v>
      </c>
      <c r="N661" s="52">
        <v>57760</v>
      </c>
      <c r="O661" s="52">
        <v>9960</v>
      </c>
      <c r="P661" s="52">
        <v>47800</v>
      </c>
    </row>
    <row r="662" spans="1:16" x14ac:dyDescent="0.25">
      <c r="A662" s="129"/>
      <c r="B662" s="134" t="s">
        <v>115</v>
      </c>
      <c r="C662" s="122" t="s">
        <v>236</v>
      </c>
      <c r="D662" s="52" t="s">
        <v>4</v>
      </c>
      <c r="E662" s="52"/>
      <c r="F662" s="52"/>
      <c r="G662" s="56"/>
      <c r="H662" s="67"/>
      <c r="I662" s="67"/>
      <c r="J662" s="66"/>
      <c r="K662" s="52"/>
      <c r="L662" s="52"/>
      <c r="M662" s="52"/>
      <c r="N662" s="52"/>
      <c r="O662" s="52"/>
      <c r="P662" s="52"/>
    </row>
    <row r="663" spans="1:16" x14ac:dyDescent="0.25">
      <c r="A663" s="129"/>
      <c r="B663" s="135"/>
      <c r="C663" s="122"/>
      <c r="D663" s="52" t="s">
        <v>5</v>
      </c>
      <c r="E663" s="52"/>
      <c r="F663" s="52"/>
      <c r="G663" s="56"/>
      <c r="H663" s="67"/>
      <c r="I663" s="67"/>
      <c r="J663" s="66"/>
      <c r="K663" s="52"/>
      <c r="L663" s="52"/>
      <c r="M663" s="52"/>
      <c r="N663" s="52"/>
      <c r="O663" s="52"/>
      <c r="P663" s="52"/>
    </row>
    <row r="664" spans="1:16" x14ac:dyDescent="0.25">
      <c r="A664" s="129"/>
      <c r="B664" s="135"/>
      <c r="C664" s="122"/>
      <c r="D664" s="52" t="s">
        <v>6</v>
      </c>
      <c r="E664" s="52">
        <v>5249.0000000000009</v>
      </c>
      <c r="F664" s="52">
        <v>2319.6666666666665</v>
      </c>
      <c r="G664" s="56">
        <v>2929.3333333333339</v>
      </c>
      <c r="H664" s="67">
        <v>5249</v>
      </c>
      <c r="I664" s="67">
        <v>2174</v>
      </c>
      <c r="J664" s="66">
        <v>3075</v>
      </c>
      <c r="K664" s="52">
        <v>5249</v>
      </c>
      <c r="L664" s="52">
        <v>1143</v>
      </c>
      <c r="M664" s="52">
        <v>4106</v>
      </c>
      <c r="N664" s="52">
        <v>5249</v>
      </c>
      <c r="O664" s="52">
        <v>1143</v>
      </c>
      <c r="P664" s="52">
        <v>4106</v>
      </c>
    </row>
    <row r="665" spans="1:16" x14ac:dyDescent="0.25">
      <c r="A665" s="129"/>
      <c r="B665" s="135"/>
      <c r="C665" s="122"/>
      <c r="D665" s="52" t="s">
        <v>7</v>
      </c>
      <c r="E665" s="52"/>
      <c r="F665" s="52"/>
      <c r="G665" s="56"/>
      <c r="H665" s="67"/>
      <c r="I665" s="67"/>
      <c r="J665" s="66"/>
      <c r="K665" s="52"/>
      <c r="L665" s="52"/>
      <c r="M665" s="52"/>
      <c r="N665" s="52"/>
      <c r="O665" s="52"/>
      <c r="P665" s="52"/>
    </row>
    <row r="666" spans="1:16" x14ac:dyDescent="0.25">
      <c r="A666" s="129"/>
      <c r="B666" s="135"/>
      <c r="C666" s="122"/>
      <c r="D666" s="63" t="s">
        <v>8</v>
      </c>
      <c r="E666" s="52">
        <v>5249.0000000000009</v>
      </c>
      <c r="F666" s="52">
        <v>2319.6666666666665</v>
      </c>
      <c r="G666" s="56">
        <v>2929.3333333333339</v>
      </c>
      <c r="H666" s="67">
        <v>5249</v>
      </c>
      <c r="I666" s="67">
        <v>2174</v>
      </c>
      <c r="J666" s="66">
        <v>3075</v>
      </c>
      <c r="K666" s="52">
        <v>5249</v>
      </c>
      <c r="L666" s="52">
        <v>1143</v>
      </c>
      <c r="M666" s="52">
        <v>4106</v>
      </c>
      <c r="N666" s="52">
        <v>5249</v>
      </c>
      <c r="O666" s="52">
        <v>1143</v>
      </c>
      <c r="P666" s="52">
        <v>4106</v>
      </c>
    </row>
    <row r="667" spans="1:16" ht="15" customHeight="1" x14ac:dyDescent="0.25">
      <c r="A667" s="129"/>
      <c r="B667" s="23" t="s">
        <v>116</v>
      </c>
      <c r="C667" s="118" t="s">
        <v>175</v>
      </c>
      <c r="D667" s="119"/>
      <c r="E667" s="119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20"/>
    </row>
    <row r="668" spans="1:16" ht="15" customHeight="1" x14ac:dyDescent="0.25">
      <c r="A668" s="129"/>
      <c r="B668" s="23" t="s">
        <v>117</v>
      </c>
      <c r="C668" s="118" t="s">
        <v>175</v>
      </c>
      <c r="D668" s="119"/>
      <c r="E668" s="119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20"/>
    </row>
    <row r="669" spans="1:16" ht="15" customHeight="1" x14ac:dyDescent="0.25">
      <c r="A669" s="131" t="s">
        <v>19</v>
      </c>
      <c r="B669" s="134" t="s">
        <v>20</v>
      </c>
      <c r="C669" s="157" t="s">
        <v>237</v>
      </c>
      <c r="D669" s="25" t="s">
        <v>4</v>
      </c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</row>
    <row r="670" spans="1:16" x14ac:dyDescent="0.25">
      <c r="A670" s="132"/>
      <c r="B670" s="135"/>
      <c r="C670" s="158"/>
      <c r="D670" s="25" t="s">
        <v>5</v>
      </c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</row>
    <row r="671" spans="1:16" x14ac:dyDescent="0.25">
      <c r="A671" s="132"/>
      <c r="B671" s="135"/>
      <c r="C671" s="158"/>
      <c r="D671" s="25" t="s">
        <v>6</v>
      </c>
      <c r="E671" s="25">
        <v>780</v>
      </c>
      <c r="F671" s="25">
        <v>109</v>
      </c>
      <c r="G671" s="25">
        <f>E671-F671</f>
        <v>671</v>
      </c>
      <c r="H671" s="25">
        <v>780</v>
      </c>
      <c r="I671" s="25">
        <v>109</v>
      </c>
      <c r="J671" s="25">
        <v>671</v>
      </c>
      <c r="K671" s="25">
        <v>780</v>
      </c>
      <c r="L671" s="25">
        <v>109</v>
      </c>
      <c r="M671" s="25">
        <v>671</v>
      </c>
      <c r="N671" s="25">
        <v>780</v>
      </c>
      <c r="O671" s="25">
        <v>109</v>
      </c>
      <c r="P671" s="25">
        <v>671</v>
      </c>
    </row>
    <row r="672" spans="1:16" x14ac:dyDescent="0.25">
      <c r="A672" s="132"/>
      <c r="B672" s="135"/>
      <c r="C672" s="158"/>
      <c r="D672" s="25" t="s">
        <v>7</v>
      </c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</row>
    <row r="673" spans="1:16" x14ac:dyDescent="0.25">
      <c r="A673" s="132"/>
      <c r="B673" s="135"/>
      <c r="C673" s="159"/>
      <c r="D673" s="25" t="s">
        <v>8</v>
      </c>
      <c r="E673" s="25">
        <f>SUM(E671:E672)</f>
        <v>780</v>
      </c>
      <c r="F673" s="25">
        <f t="shared" ref="F673:G673" si="372">SUM(F671:F672)</f>
        <v>109</v>
      </c>
      <c r="G673" s="25">
        <f t="shared" si="372"/>
        <v>671</v>
      </c>
      <c r="H673" s="25">
        <v>780</v>
      </c>
      <c r="I673" s="25">
        <v>109</v>
      </c>
      <c r="J673" s="25">
        <v>671</v>
      </c>
      <c r="K673" s="25">
        <v>780</v>
      </c>
      <c r="L673" s="25">
        <v>109</v>
      </c>
      <c r="M673" s="25">
        <v>671</v>
      </c>
      <c r="N673" s="25">
        <v>780</v>
      </c>
      <c r="O673" s="25">
        <v>109</v>
      </c>
      <c r="P673" s="25">
        <v>671</v>
      </c>
    </row>
    <row r="674" spans="1:16" ht="15" customHeight="1" x14ac:dyDescent="0.25">
      <c r="A674" s="132"/>
      <c r="B674" s="135"/>
      <c r="C674" s="157" t="s">
        <v>238</v>
      </c>
      <c r="D674" s="25" t="s">
        <v>4</v>
      </c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</row>
    <row r="675" spans="1:16" x14ac:dyDescent="0.25">
      <c r="A675" s="132"/>
      <c r="B675" s="135"/>
      <c r="C675" s="158"/>
      <c r="D675" s="25" t="s">
        <v>5</v>
      </c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</row>
    <row r="676" spans="1:16" x14ac:dyDescent="0.25">
      <c r="A676" s="132"/>
      <c r="B676" s="135"/>
      <c r="C676" s="158"/>
      <c r="D676" s="25" t="s">
        <v>6</v>
      </c>
      <c r="E676" s="25">
        <v>3000</v>
      </c>
      <c r="F676" s="25">
        <v>895</v>
      </c>
      <c r="G676" s="25">
        <f>E676-F676</f>
        <v>2105</v>
      </c>
      <c r="H676" s="25">
        <v>3000</v>
      </c>
      <c r="I676" s="25">
        <v>895</v>
      </c>
      <c r="J676" s="25">
        <v>2105</v>
      </c>
      <c r="K676" s="25">
        <v>3000</v>
      </c>
      <c r="L676" s="25">
        <v>895</v>
      </c>
      <c r="M676" s="25">
        <v>2105</v>
      </c>
      <c r="N676" s="25">
        <v>3000</v>
      </c>
      <c r="O676" s="25">
        <v>895</v>
      </c>
      <c r="P676" s="25">
        <v>2105</v>
      </c>
    </row>
    <row r="677" spans="1:16" x14ac:dyDescent="0.25">
      <c r="A677" s="132"/>
      <c r="B677" s="135"/>
      <c r="C677" s="158"/>
      <c r="D677" s="25" t="s">
        <v>7</v>
      </c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</row>
    <row r="678" spans="1:16" x14ac:dyDescent="0.25">
      <c r="A678" s="132"/>
      <c r="B678" s="135"/>
      <c r="C678" s="159"/>
      <c r="D678" s="25" t="s">
        <v>8</v>
      </c>
      <c r="E678" s="25">
        <f>SUM(E676:E677)</f>
        <v>3000</v>
      </c>
      <c r="F678" s="25">
        <f t="shared" ref="F678:G678" si="373">SUM(F676:F677)</f>
        <v>895</v>
      </c>
      <c r="G678" s="25">
        <f t="shared" si="373"/>
        <v>2105</v>
      </c>
      <c r="H678" s="25">
        <v>3000</v>
      </c>
      <c r="I678" s="25">
        <v>895</v>
      </c>
      <c r="J678" s="25">
        <v>2105</v>
      </c>
      <c r="K678" s="25">
        <v>3000</v>
      </c>
      <c r="L678" s="25">
        <v>895</v>
      </c>
      <c r="M678" s="25">
        <v>2105</v>
      </c>
      <c r="N678" s="25">
        <v>3000</v>
      </c>
      <c r="O678" s="25">
        <v>895</v>
      </c>
      <c r="P678" s="25">
        <v>2105</v>
      </c>
    </row>
    <row r="679" spans="1:16" ht="15" customHeight="1" x14ac:dyDescent="0.25">
      <c r="A679" s="132"/>
      <c r="B679" s="135"/>
      <c r="C679" s="157" t="s">
        <v>239</v>
      </c>
      <c r="D679" s="25" t="s">
        <v>4</v>
      </c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</row>
    <row r="680" spans="1:16" x14ac:dyDescent="0.25">
      <c r="A680" s="132"/>
      <c r="B680" s="135"/>
      <c r="C680" s="158"/>
      <c r="D680" s="25" t="s">
        <v>5</v>
      </c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</row>
    <row r="681" spans="1:16" x14ac:dyDescent="0.25">
      <c r="A681" s="132"/>
      <c r="B681" s="135"/>
      <c r="C681" s="158"/>
      <c r="D681" s="25" t="s">
        <v>6</v>
      </c>
      <c r="E681" s="25">
        <v>690</v>
      </c>
      <c r="F681" s="25">
        <v>451</v>
      </c>
      <c r="G681" s="25">
        <f>E681-F681</f>
        <v>239</v>
      </c>
      <c r="H681" s="25">
        <v>690</v>
      </c>
      <c r="I681" s="25">
        <v>451</v>
      </c>
      <c r="J681" s="25">
        <v>239</v>
      </c>
      <c r="K681" s="25">
        <v>690</v>
      </c>
      <c r="L681" s="25">
        <v>451</v>
      </c>
      <c r="M681" s="25">
        <v>239</v>
      </c>
      <c r="N681" s="25">
        <v>690</v>
      </c>
      <c r="O681" s="25">
        <v>451</v>
      </c>
      <c r="P681" s="25">
        <v>239</v>
      </c>
    </row>
    <row r="682" spans="1:16" x14ac:dyDescent="0.25">
      <c r="A682" s="132"/>
      <c r="B682" s="135"/>
      <c r="C682" s="158"/>
      <c r="D682" s="25" t="s">
        <v>7</v>
      </c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</row>
    <row r="683" spans="1:16" x14ac:dyDescent="0.25">
      <c r="A683" s="132"/>
      <c r="B683" s="135"/>
      <c r="C683" s="159"/>
      <c r="D683" s="25" t="s">
        <v>8</v>
      </c>
      <c r="E683" s="25">
        <f>SUM(E681:E682)</f>
        <v>690</v>
      </c>
      <c r="F683" s="25">
        <f t="shared" ref="F683:G683" si="374">SUM(F681:F682)</f>
        <v>451</v>
      </c>
      <c r="G683" s="25">
        <f t="shared" si="374"/>
        <v>239</v>
      </c>
      <c r="H683" s="25">
        <v>690</v>
      </c>
      <c r="I683" s="25">
        <v>451</v>
      </c>
      <c r="J683" s="25">
        <v>239</v>
      </c>
      <c r="K683" s="25">
        <v>690</v>
      </c>
      <c r="L683" s="25">
        <v>451</v>
      </c>
      <c r="M683" s="25">
        <v>239</v>
      </c>
      <c r="N683" s="25">
        <v>690</v>
      </c>
      <c r="O683" s="25">
        <v>451</v>
      </c>
      <c r="P683" s="25">
        <v>239</v>
      </c>
    </row>
    <row r="684" spans="1:16" ht="15" customHeight="1" x14ac:dyDescent="0.25">
      <c r="A684" s="132"/>
      <c r="B684" s="135"/>
      <c r="C684" s="157" t="s">
        <v>168</v>
      </c>
      <c r="D684" s="25" t="s">
        <v>4</v>
      </c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</row>
    <row r="685" spans="1:16" x14ac:dyDescent="0.25">
      <c r="A685" s="132"/>
      <c r="B685" s="135"/>
      <c r="C685" s="158"/>
      <c r="D685" s="25" t="s">
        <v>5</v>
      </c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</row>
    <row r="686" spans="1:16" x14ac:dyDescent="0.25">
      <c r="A686" s="132"/>
      <c r="B686" s="135"/>
      <c r="C686" s="158"/>
      <c r="D686" s="25" t="s">
        <v>6</v>
      </c>
      <c r="E686" s="25">
        <v>1190</v>
      </c>
      <c r="F686" s="25">
        <v>633</v>
      </c>
      <c r="G686" s="25">
        <f>E686-F686</f>
        <v>557</v>
      </c>
      <c r="H686" s="25">
        <v>1190</v>
      </c>
      <c r="I686" s="25">
        <v>633</v>
      </c>
      <c r="J686" s="25">
        <v>557</v>
      </c>
      <c r="K686" s="25">
        <v>1190</v>
      </c>
      <c r="L686" s="25">
        <v>633</v>
      </c>
      <c r="M686" s="25">
        <v>557</v>
      </c>
      <c r="N686" s="25">
        <v>1190</v>
      </c>
      <c r="O686" s="25">
        <v>633</v>
      </c>
      <c r="P686" s="25">
        <v>557</v>
      </c>
    </row>
    <row r="687" spans="1:16" x14ac:dyDescent="0.25">
      <c r="A687" s="132"/>
      <c r="B687" s="135"/>
      <c r="C687" s="158"/>
      <c r="D687" s="25" t="s">
        <v>7</v>
      </c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</row>
    <row r="688" spans="1:16" x14ac:dyDescent="0.25">
      <c r="A688" s="133"/>
      <c r="B688" s="136"/>
      <c r="C688" s="159"/>
      <c r="D688" s="25" t="s">
        <v>8</v>
      </c>
      <c r="E688" s="25">
        <f>SUM(E686:E687)</f>
        <v>1190</v>
      </c>
      <c r="F688" s="25">
        <f t="shared" ref="F688:G688" si="375">SUM(F686:F687)</f>
        <v>633</v>
      </c>
      <c r="G688" s="25">
        <f t="shared" si="375"/>
        <v>557</v>
      </c>
      <c r="H688" s="25">
        <v>1190</v>
      </c>
      <c r="I688" s="25">
        <v>633</v>
      </c>
      <c r="J688" s="25">
        <v>557</v>
      </c>
      <c r="K688" s="25">
        <v>1190</v>
      </c>
      <c r="L688" s="25">
        <v>633</v>
      </c>
      <c r="M688" s="25">
        <v>557</v>
      </c>
      <c r="N688" s="25">
        <v>1190</v>
      </c>
      <c r="O688" s="25">
        <v>633</v>
      </c>
      <c r="P688" s="25">
        <v>557</v>
      </c>
    </row>
    <row r="690" spans="1:19" ht="51.75" customHeight="1" x14ac:dyDescent="0.25">
      <c r="A690" s="153" t="s">
        <v>16</v>
      </c>
      <c r="B690" s="153"/>
      <c r="C690" s="138" t="s">
        <v>118</v>
      </c>
      <c r="D690" s="138"/>
      <c r="E690" s="138"/>
      <c r="F690" s="138"/>
      <c r="G690" s="138"/>
      <c r="H690" s="138"/>
      <c r="I690" s="138"/>
      <c r="J690" s="138"/>
      <c r="K690" s="2"/>
      <c r="L690" s="2"/>
      <c r="M690" s="2"/>
      <c r="N690" s="2"/>
      <c r="O690" s="2"/>
      <c r="P690" s="2"/>
      <c r="Q690" s="2"/>
      <c r="R690" s="2"/>
      <c r="S690" s="2"/>
    </row>
  </sheetData>
  <mergeCells count="231">
    <mergeCell ref="C667:P667"/>
    <mergeCell ref="C668:P668"/>
    <mergeCell ref="C337:C341"/>
    <mergeCell ref="C342:C346"/>
    <mergeCell ref="C522:C526"/>
    <mergeCell ref="C527:C531"/>
    <mergeCell ref="C532:C536"/>
    <mergeCell ref="C537:C541"/>
    <mergeCell ref="C542:C546"/>
    <mergeCell ref="C397:C401"/>
    <mergeCell ref="C402:C406"/>
    <mergeCell ref="C407:C411"/>
    <mergeCell ref="C412:C416"/>
    <mergeCell ref="C417:C421"/>
    <mergeCell ref="C422:C426"/>
    <mergeCell ref="C427:C431"/>
    <mergeCell ref="C432:C436"/>
    <mergeCell ref="C607:C611"/>
    <mergeCell ref="C592:C596"/>
    <mergeCell ref="C442:C446"/>
    <mergeCell ref="C612:P612"/>
    <mergeCell ref="C577:C581"/>
    <mergeCell ref="C653:P653"/>
    <mergeCell ref="C357:C361"/>
    <mergeCell ref="N8:P8"/>
    <mergeCell ref="K8:M8"/>
    <mergeCell ref="C11:C15"/>
    <mergeCell ref="C16:C20"/>
    <mergeCell ref="C21:C25"/>
    <mergeCell ref="C26:C30"/>
    <mergeCell ref="C31:C35"/>
    <mergeCell ref="C36:C40"/>
    <mergeCell ref="C214:C218"/>
    <mergeCell ref="C169:C173"/>
    <mergeCell ref="C174:C178"/>
    <mergeCell ref="C105:C109"/>
    <mergeCell ref="C110:C114"/>
    <mergeCell ref="C179:C183"/>
    <mergeCell ref="C184:C188"/>
    <mergeCell ref="C189:C193"/>
    <mergeCell ref="C194:C198"/>
    <mergeCell ref="C150:C154"/>
    <mergeCell ref="C199:C203"/>
    <mergeCell ref="C204:C208"/>
    <mergeCell ref="C209:C213"/>
    <mergeCell ref="C145:C149"/>
    <mergeCell ref="B11:B40"/>
    <mergeCell ref="C46:C50"/>
    <mergeCell ref="C100:C104"/>
    <mergeCell ref="C224:C228"/>
    <mergeCell ref="C159:C163"/>
    <mergeCell ref="C51:C55"/>
    <mergeCell ref="C56:C60"/>
    <mergeCell ref="C95:C99"/>
    <mergeCell ref="C71:P71"/>
    <mergeCell ref="C72:P72"/>
    <mergeCell ref="C73:P73"/>
    <mergeCell ref="C74:P74"/>
    <mergeCell ref="C155:P155"/>
    <mergeCell ref="C156:P156"/>
    <mergeCell ref="C157:P157"/>
    <mergeCell ref="C158:P158"/>
    <mergeCell ref="C229:P229"/>
    <mergeCell ref="C230:P230"/>
    <mergeCell ref="C231:P231"/>
    <mergeCell ref="C232:P232"/>
    <mergeCell ref="A115:A158"/>
    <mergeCell ref="A159:A232"/>
    <mergeCell ref="B179:B228"/>
    <mergeCell ref="B105:B114"/>
    <mergeCell ref="B159:B178"/>
    <mergeCell ref="C164:C168"/>
    <mergeCell ref="A233:A237"/>
    <mergeCell ref="C85:C89"/>
    <mergeCell ref="C90:C94"/>
    <mergeCell ref="B95:B104"/>
    <mergeCell ref="F1:G1"/>
    <mergeCell ref="D8:D9"/>
    <mergeCell ref="E8:G8"/>
    <mergeCell ref="A3:J3"/>
    <mergeCell ref="H8:J8"/>
    <mergeCell ref="A41:A55"/>
    <mergeCell ref="B41:B55"/>
    <mergeCell ref="C41:C45"/>
    <mergeCell ref="A75:A114"/>
    <mergeCell ref="B56:B70"/>
    <mergeCell ref="A56:A74"/>
    <mergeCell ref="A8:A9"/>
    <mergeCell ref="B8:B9"/>
    <mergeCell ref="C8:C9"/>
    <mergeCell ref="C61:C65"/>
    <mergeCell ref="C66:C70"/>
    <mergeCell ref="B75:B94"/>
    <mergeCell ref="A5:P5"/>
    <mergeCell ref="C75:C79"/>
    <mergeCell ref="C80:C84"/>
    <mergeCell ref="A11:A40"/>
    <mergeCell ref="A690:B690"/>
    <mergeCell ref="C115:C119"/>
    <mergeCell ref="A669:A688"/>
    <mergeCell ref="B669:B688"/>
    <mergeCell ref="C669:C673"/>
    <mergeCell ref="C674:C678"/>
    <mergeCell ref="C679:C683"/>
    <mergeCell ref="C684:C688"/>
    <mergeCell ref="B115:B129"/>
    <mergeCell ref="C120:C124"/>
    <mergeCell ref="C125:C129"/>
    <mergeCell ref="C130:C134"/>
    <mergeCell ref="B296:B300"/>
    <mergeCell ref="B130:B134"/>
    <mergeCell ref="B135:B154"/>
    <mergeCell ref="C135:C139"/>
    <mergeCell ref="C140:C144"/>
    <mergeCell ref="C657:C661"/>
    <mergeCell ref="C662:C666"/>
    <mergeCell ref="C219:C223"/>
    <mergeCell ref="C633:C637"/>
    <mergeCell ref="C638:C642"/>
    <mergeCell ref="A238:A245"/>
    <mergeCell ref="C690:J690"/>
    <mergeCell ref="A246:A295"/>
    <mergeCell ref="B291:B295"/>
    <mergeCell ref="C291:C295"/>
    <mergeCell ref="B246:B255"/>
    <mergeCell ref="B256:B260"/>
    <mergeCell ref="B261:B290"/>
    <mergeCell ref="B301:B305"/>
    <mergeCell ref="C296:C300"/>
    <mergeCell ref="C276:C280"/>
    <mergeCell ref="C281:C285"/>
    <mergeCell ref="C286:C290"/>
    <mergeCell ref="C462:C466"/>
    <mergeCell ref="C467:C471"/>
    <mergeCell ref="C472:C476"/>
    <mergeCell ref="C477:C481"/>
    <mergeCell ref="B442:B611"/>
    <mergeCell ref="C512:C516"/>
    <mergeCell ref="C517:C521"/>
    <mergeCell ref="A311:A321"/>
    <mergeCell ref="C301:C305"/>
    <mergeCell ref="A296:A310"/>
    <mergeCell ref="B322:B441"/>
    <mergeCell ref="C392:C396"/>
    <mergeCell ref="A657:A668"/>
    <mergeCell ref="A322:A612"/>
    <mergeCell ref="A613:A656"/>
    <mergeCell ref="B633:B652"/>
    <mergeCell ref="B613:B632"/>
    <mergeCell ref="C613:C617"/>
    <mergeCell ref="C648:C652"/>
    <mergeCell ref="C347:C351"/>
    <mergeCell ref="C352:C356"/>
    <mergeCell ref="C618:C622"/>
    <mergeCell ref="C623:C627"/>
    <mergeCell ref="C628:C632"/>
    <mergeCell ref="C327:C331"/>
    <mergeCell ref="B657:B661"/>
    <mergeCell ref="B662:B666"/>
    <mergeCell ref="C322:C326"/>
    <mergeCell ref="C437:C441"/>
    <mergeCell ref="C597:C601"/>
    <mergeCell ref="C557:C561"/>
    <mergeCell ref="C562:C566"/>
    <mergeCell ref="C643:C647"/>
    <mergeCell ref="C332:C336"/>
    <mergeCell ref="C567:C571"/>
    <mergeCell ref="C572:C576"/>
    <mergeCell ref="C362:C366"/>
    <mergeCell ref="C367:C371"/>
    <mergeCell ref="C372:C376"/>
    <mergeCell ref="C587:C591"/>
    <mergeCell ref="C377:C381"/>
    <mergeCell ref="C382:C386"/>
    <mergeCell ref="C387:C391"/>
    <mergeCell ref="C482:C486"/>
    <mergeCell ref="C487:C491"/>
    <mergeCell ref="C492:C496"/>
    <mergeCell ref="C497:C501"/>
    <mergeCell ref="C502:C506"/>
    <mergeCell ref="C547:C551"/>
    <mergeCell ref="C552:C556"/>
    <mergeCell ref="C447:C451"/>
    <mergeCell ref="C452:C456"/>
    <mergeCell ref="C457:C461"/>
    <mergeCell ref="C582:C586"/>
    <mergeCell ref="C507:C511"/>
    <mergeCell ref="C655:P655"/>
    <mergeCell ref="C656:P656"/>
    <mergeCell ref="C306:P306"/>
    <mergeCell ref="C307:P307"/>
    <mergeCell ref="C308:P308"/>
    <mergeCell ref="C309:P309"/>
    <mergeCell ref="C310:P310"/>
    <mergeCell ref="C238:P238"/>
    <mergeCell ref="C239:P239"/>
    <mergeCell ref="C240:P240"/>
    <mergeCell ref="C241:P241"/>
    <mergeCell ref="C242:P242"/>
    <mergeCell ref="C243:P243"/>
    <mergeCell ref="C244:P244"/>
    <mergeCell ref="C245:P245"/>
    <mergeCell ref="C315:P315"/>
    <mergeCell ref="C316:P316"/>
    <mergeCell ref="C317:P317"/>
    <mergeCell ref="C318:P318"/>
    <mergeCell ref="C319:P319"/>
    <mergeCell ref="C320:P320"/>
    <mergeCell ref="C321:P321"/>
    <mergeCell ref="C654:P654"/>
    <mergeCell ref="C602:C606"/>
    <mergeCell ref="C233:P233"/>
    <mergeCell ref="C234:P234"/>
    <mergeCell ref="C235:P235"/>
    <mergeCell ref="C236:P236"/>
    <mergeCell ref="C237:P237"/>
    <mergeCell ref="C311:P311"/>
    <mergeCell ref="C312:P312"/>
    <mergeCell ref="C313:P313"/>
    <mergeCell ref="C314:P314"/>
    <mergeCell ref="C246:C250"/>
    <mergeCell ref="C256:C260"/>
    <mergeCell ref="C261:C265"/>
    <mergeCell ref="C266:C270"/>
    <mergeCell ref="C271:C275"/>
    <mergeCell ref="C251:C255"/>
    <mergeCell ref="E291:J291"/>
    <mergeCell ref="E292:J292"/>
    <mergeCell ref="E293:J293"/>
    <mergeCell ref="E294:J294"/>
    <mergeCell ref="E295:J295"/>
  </mergeCells>
  <pageMargins left="0.31496062992125984" right="0.15748031496062992" top="0.23622047244094491" bottom="0.31496062992125984" header="0.31496062992125984" footer="0.31496062992125984"/>
  <pageSetup paperSize="8" scale="81" fitToHeight="20" orientation="landscape" r:id="rId1"/>
  <rowBreaks count="5" manualBreakCount="5">
    <brk id="74" max="16383" man="1"/>
    <brk id="134" max="16383" man="1"/>
    <brk id="245" max="16383" man="1"/>
    <brk id="591" max="16383" man="1"/>
    <brk id="6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workbookViewId="0">
      <selection activeCell="N6" sqref="N6:P20"/>
    </sheetView>
  </sheetViews>
  <sheetFormatPr defaultRowHeight="15" x14ac:dyDescent="0.25"/>
  <cols>
    <col min="1" max="1" width="21.7109375" bestFit="1" customWidth="1"/>
    <col min="2" max="2" width="14.42578125" hidden="1" customWidth="1"/>
    <col min="3" max="3" width="11.140625" hidden="1" customWidth="1"/>
    <col min="4" max="4" width="14.7109375" hidden="1" customWidth="1"/>
    <col min="5" max="5" width="14.42578125" bestFit="1" customWidth="1"/>
    <col min="6" max="6" width="12.85546875" bestFit="1" customWidth="1"/>
    <col min="7" max="7" width="14.7109375" bestFit="1" customWidth="1"/>
    <col min="8" max="8" width="14.42578125" customWidth="1"/>
    <col min="9" max="9" width="11.140625" customWidth="1"/>
    <col min="10" max="10" width="14.7109375" customWidth="1"/>
    <col min="11" max="11" width="14.42578125" customWidth="1"/>
    <col min="12" max="12" width="11.140625" customWidth="1"/>
    <col min="13" max="13" width="14.7109375" customWidth="1"/>
    <col min="14" max="14" width="14.42578125" customWidth="1"/>
    <col min="15" max="15" width="11.140625" customWidth="1"/>
    <col min="16" max="16" width="14.7109375" customWidth="1"/>
  </cols>
  <sheetData>
    <row r="1" spans="1:16" ht="55.5" customHeight="1" x14ac:dyDescent="0.25">
      <c r="A1" s="164" t="s">
        <v>241</v>
      </c>
      <c r="B1" s="164"/>
      <c r="C1" s="164"/>
      <c r="D1" s="164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16" ht="15.75" thickBot="1" x14ac:dyDescent="0.3">
      <c r="E2" s="26"/>
      <c r="F2" s="26"/>
      <c r="G2" s="26"/>
      <c r="H2" s="26"/>
      <c r="I2" s="26"/>
      <c r="J2" s="26"/>
      <c r="K2" s="26"/>
      <c r="L2" s="26"/>
      <c r="M2" s="26"/>
    </row>
    <row r="3" spans="1:16" x14ac:dyDescent="0.25">
      <c r="A3" s="181" t="s">
        <v>0</v>
      </c>
      <c r="B3" s="183" t="s">
        <v>145</v>
      </c>
      <c r="C3" s="184"/>
      <c r="D3" s="185"/>
      <c r="E3" s="183" t="s">
        <v>146</v>
      </c>
      <c r="F3" s="184"/>
      <c r="G3" s="185"/>
      <c r="H3" s="183" t="s">
        <v>147</v>
      </c>
      <c r="I3" s="184"/>
      <c r="J3" s="185"/>
      <c r="K3" s="183" t="s">
        <v>148</v>
      </c>
      <c r="L3" s="184"/>
      <c r="M3" s="185"/>
      <c r="N3" s="183" t="s">
        <v>149</v>
      </c>
      <c r="O3" s="184"/>
      <c r="P3" s="185"/>
    </row>
    <row r="4" spans="1:16" ht="60.75" thickBot="1" x14ac:dyDescent="0.3">
      <c r="A4" s="182"/>
      <c r="B4" s="27" t="s">
        <v>11</v>
      </c>
      <c r="C4" s="28" t="s">
        <v>12</v>
      </c>
      <c r="D4" s="29" t="s">
        <v>13</v>
      </c>
      <c r="E4" s="27" t="s">
        <v>11</v>
      </c>
      <c r="F4" s="28" t="s">
        <v>12</v>
      </c>
      <c r="G4" s="29" t="s">
        <v>13</v>
      </c>
      <c r="H4" s="30" t="s">
        <v>11</v>
      </c>
      <c r="I4" s="28" t="s">
        <v>12</v>
      </c>
      <c r="J4" s="31" t="s">
        <v>13</v>
      </c>
      <c r="K4" s="27" t="s">
        <v>11</v>
      </c>
      <c r="L4" s="28" t="s">
        <v>12</v>
      </c>
      <c r="M4" s="29" t="s">
        <v>13</v>
      </c>
      <c r="N4" s="30" t="s">
        <v>11</v>
      </c>
      <c r="O4" s="28" t="s">
        <v>12</v>
      </c>
      <c r="P4" s="29" t="s">
        <v>13</v>
      </c>
    </row>
    <row r="5" spans="1:16" s="37" customFormat="1" x14ac:dyDescent="0.25">
      <c r="A5" s="32" t="s">
        <v>141</v>
      </c>
      <c r="B5" s="33">
        <f t="shared" ref="B5:E5" si="0">SUM(B6:B20)</f>
        <v>303540.71000000002</v>
      </c>
      <c r="C5" s="34">
        <f t="shared" si="0"/>
        <v>211479.18833333335</v>
      </c>
      <c r="D5" s="35">
        <f t="shared" si="0"/>
        <v>90541.959666666662</v>
      </c>
      <c r="E5" s="33">
        <f t="shared" si="0"/>
        <v>430847.03200000006</v>
      </c>
      <c r="F5" s="34" t="e">
        <f t="shared" ref="F5:H5" si="1">SUM(F6:F20)</f>
        <v>#REF!</v>
      </c>
      <c r="G5" s="35" t="e">
        <f t="shared" si="1"/>
        <v>#REF!</v>
      </c>
      <c r="H5" s="33">
        <f t="shared" si="1"/>
        <v>431516.13200000004</v>
      </c>
      <c r="I5" s="34">
        <f t="shared" ref="I5:M5" si="2">SUM(I6:I20)</f>
        <v>115335.95225477897</v>
      </c>
      <c r="J5" s="35">
        <f t="shared" si="2"/>
        <v>313855.84974522103</v>
      </c>
      <c r="K5" s="33">
        <f t="shared" si="2"/>
        <v>433009.13200000004</v>
      </c>
      <c r="L5" s="34">
        <f t="shared" si="2"/>
        <v>113958.78856591866</v>
      </c>
      <c r="M5" s="35">
        <f t="shared" si="2"/>
        <v>317478.01343408134</v>
      </c>
      <c r="N5" s="36">
        <f t="shared" ref="N5:P5" si="3">SUM(N6:N20)</f>
        <v>433009.13200000004</v>
      </c>
      <c r="O5" s="34">
        <f t="shared" si="3"/>
        <v>116840.06193548386</v>
      </c>
      <c r="P5" s="35">
        <f t="shared" si="3"/>
        <v>313844.74006451614</v>
      </c>
    </row>
    <row r="6" spans="1:16" x14ac:dyDescent="0.25">
      <c r="A6" s="38" t="s">
        <v>31</v>
      </c>
      <c r="B6" s="39">
        <f>[2]Лист3!$N$55</f>
        <v>10219.5</v>
      </c>
      <c r="C6" s="40">
        <f>[2]Лист3!$O$55</f>
        <v>7153.65</v>
      </c>
      <c r="D6" s="41">
        <f>[2]Лист3!$P$55</f>
        <v>3065.8500000000004</v>
      </c>
      <c r="E6" s="39">
        <f>'2017'!E15+'2017'!E20+'2017'!E25+'2017'!E30+'2017'!E35+'2017'!E40</f>
        <v>10219.5</v>
      </c>
      <c r="F6" s="40">
        <f>'2017'!F15+'2017'!F20+'2017'!F25+'2017'!F30+'2017'!F35+'2017'!F40</f>
        <v>7153.65</v>
      </c>
      <c r="G6" s="41">
        <f>'2017'!G15+'2017'!G20+'2017'!G25+'2017'!G30+'2017'!G35+'2017'!G40</f>
        <v>3065.8500000000004</v>
      </c>
      <c r="H6" s="39">
        <f>'2017'!H15+'2017'!H20+'2017'!H25+'2017'!H30+'2017'!H35+'2017'!H40</f>
        <v>10219.5</v>
      </c>
      <c r="I6" s="40">
        <f>'2017'!I15+'2017'!I20+'2017'!I25+'2017'!I30+'2017'!I35+'2017'!I40</f>
        <v>7153.65</v>
      </c>
      <c r="J6" s="41">
        <f>'2017'!J15+'2017'!J20+'2017'!J25+'2017'!J30+'2017'!J35+'2017'!J40</f>
        <v>3065.8500000000004</v>
      </c>
      <c r="K6" s="39">
        <f>'2017'!K15+'2017'!K20+'2017'!K25+'2017'!K30+'2017'!K35+'2017'!K40</f>
        <v>10219.5</v>
      </c>
      <c r="L6" s="40">
        <f>'2017'!L15+'2017'!L20+'2017'!L25+'2017'!L30+'2017'!L35+'2017'!L40</f>
        <v>7153.65</v>
      </c>
      <c r="M6" s="41">
        <f>'2017'!M15+'2017'!M20+'2017'!M25+'2017'!M30+'2017'!M35+'2017'!M40</f>
        <v>3065.8500000000004</v>
      </c>
      <c r="N6" s="42">
        <f>'2017'!N15+'2017'!N20+'2017'!N25+'2017'!N30+'2017'!N35+'2017'!N40</f>
        <v>10219.5</v>
      </c>
      <c r="O6" s="40">
        <f>'2017'!O15+'2017'!O20+'2017'!O25+'2017'!O30+'2017'!O35+'2017'!O40</f>
        <v>7153.65</v>
      </c>
      <c r="P6" s="41">
        <f>'2017'!P15+'2017'!P20+'2017'!P25+'2017'!P30+'2017'!P35+'2017'!P40</f>
        <v>3065.8500000000004</v>
      </c>
    </row>
    <row r="7" spans="1:16" x14ac:dyDescent="0.25">
      <c r="A7" s="38" t="s">
        <v>17</v>
      </c>
      <c r="B7" s="39">
        <f>[2]Лист3!$N$80</f>
        <v>3740</v>
      </c>
      <c r="C7" s="40">
        <f>[2]Лист3!$O$80</f>
        <v>2721</v>
      </c>
      <c r="D7" s="41">
        <f>[2]Лист3!$P$80</f>
        <v>1019</v>
      </c>
      <c r="E7" s="39">
        <f>'2017'!E45+'2017'!E50+'2017'!E55</f>
        <v>3740</v>
      </c>
      <c r="F7" s="40">
        <f>'2017'!F45+'2017'!F50+'2017'!F55</f>
        <v>3023</v>
      </c>
      <c r="G7" s="41">
        <f>'2017'!G45+'2017'!G50+'2017'!G55</f>
        <v>717</v>
      </c>
      <c r="H7" s="39">
        <f>'2017'!H45+'2017'!H50+'2017'!H55</f>
        <v>3740</v>
      </c>
      <c r="I7" s="40">
        <f>'2017'!I45+'2017'!I50+'2017'!I55</f>
        <v>2290.9</v>
      </c>
      <c r="J7" s="41">
        <f>'2017'!J45+'2017'!J50+'2017'!J55</f>
        <v>1449.1</v>
      </c>
      <c r="K7" s="39">
        <f>'2017'!K45+'2017'!K50+'2017'!K55</f>
        <v>3740</v>
      </c>
      <c r="L7" s="40">
        <f>'2017'!L45+'2017'!L50+'2017'!L55</f>
        <v>2240</v>
      </c>
      <c r="M7" s="41">
        <f>'2017'!M45+'2017'!M50+'2017'!M55</f>
        <v>1500</v>
      </c>
      <c r="N7" s="42">
        <f>'2017'!N45+'2017'!N50+'2017'!N55</f>
        <v>3740</v>
      </c>
      <c r="O7" s="40">
        <f>'2017'!O45+'2017'!O50+'2017'!O55</f>
        <v>2588.2249999999999</v>
      </c>
      <c r="P7" s="41">
        <f>'2017'!P45+'2017'!P50+'2017'!P55</f>
        <v>1151.7750000000001</v>
      </c>
    </row>
    <row r="8" spans="1:16" x14ac:dyDescent="0.25">
      <c r="A8" s="38" t="s">
        <v>142</v>
      </c>
      <c r="B8" s="39">
        <f>[2]Лист3!$N$114</f>
        <v>5580.88</v>
      </c>
      <c r="C8" s="40">
        <f>[2]Лист3!$O$114</f>
        <v>1087.3333333333333</v>
      </c>
      <c r="D8" s="41">
        <f>[2]Лист3!$P$114</f>
        <v>4493.5466666666671</v>
      </c>
      <c r="E8" s="39">
        <f>'2017'!E60+'2017'!E65+'2017'!E70</f>
        <v>4134.25</v>
      </c>
      <c r="F8" s="40">
        <f>'2017'!F60+'2017'!F65+'2017'!F70</f>
        <v>961</v>
      </c>
      <c r="G8" s="41">
        <f>'2017'!G60+'2017'!G65+'2017'!G70</f>
        <v>3173.25</v>
      </c>
      <c r="H8" s="39">
        <f>'2017'!H60+'2017'!H65+'2017'!H70</f>
        <v>4134.25</v>
      </c>
      <c r="I8" s="40">
        <f>'2017'!I60+'2017'!I65+'2017'!I70</f>
        <v>857.6</v>
      </c>
      <c r="J8" s="41">
        <f>'2017'!J60+'2017'!J65+'2017'!J70</f>
        <v>3276.65</v>
      </c>
      <c r="K8" s="39">
        <f>'2017'!K60+'2017'!K65+'2017'!K70</f>
        <v>4134.25</v>
      </c>
      <c r="L8" s="40">
        <f>'2017'!L60+'2017'!L65+'2017'!L70</f>
        <v>857.6</v>
      </c>
      <c r="M8" s="41">
        <f>'2017'!M60+'2017'!M65+'2017'!M70</f>
        <v>3276.65</v>
      </c>
      <c r="N8" s="42">
        <f>'2017'!N60+'2017'!N65+'2017'!N70</f>
        <v>4134.25</v>
      </c>
      <c r="O8" s="40">
        <f>'2017'!O60+'2017'!O65+'2017'!O70</f>
        <v>857.6</v>
      </c>
      <c r="P8" s="41">
        <f>'2017'!P60+'2017'!P65+'2017'!P70</f>
        <v>3276.65</v>
      </c>
    </row>
    <row r="9" spans="1:16" x14ac:dyDescent="0.25">
      <c r="A9" s="38" t="s">
        <v>21</v>
      </c>
      <c r="B9" s="39">
        <f>[2]Лист3!$N$194</f>
        <v>14191.55</v>
      </c>
      <c r="C9" s="40">
        <f>[2]Лист3!$O$194</f>
        <v>14191.55</v>
      </c>
      <c r="D9" s="41">
        <f>[2]Лист3!$P$194</f>
        <v>0</v>
      </c>
      <c r="E9" s="39">
        <f>'2017'!E79+'2017'!E85+'2017'!E89+'2017'!E94+'2017'!E99+'2017'!E104+'2017'!E109+'2017'!E114</f>
        <v>13286.05</v>
      </c>
      <c r="F9" s="40">
        <f>'2017'!F79+'2017'!F85+'2017'!F89+'2017'!F94+'2017'!F99+'2017'!F104+'2017'!F109+'2017'!F114</f>
        <v>13286.05</v>
      </c>
      <c r="G9" s="41">
        <f>'2017'!G79+'2017'!G85+'2017'!G89+'2017'!G94+'2017'!G99+'2017'!G104+'2017'!G109+'2017'!G114</f>
        <v>0</v>
      </c>
      <c r="H9" s="39">
        <f>'2017'!H79+'2017'!H85+'2017'!H89+'2017'!H94+'2017'!H99+'2017'!H104+'2017'!H109+'2017'!H114</f>
        <v>13286.05</v>
      </c>
      <c r="I9" s="40">
        <f>'2017'!I79+'2017'!I85+'2017'!I89+'2017'!I94+'2017'!I99+'2017'!I104+'2017'!I109+'2017'!I114</f>
        <v>13286.05</v>
      </c>
      <c r="J9" s="41">
        <f>'2017'!J79+'2017'!J85+'2017'!J89+'2017'!J94+'2017'!J99+'2017'!J104+'2017'!J109+'2017'!J114</f>
        <v>0</v>
      </c>
      <c r="K9" s="39">
        <f>'2017'!K79+'2017'!K85+'2017'!K89+'2017'!K94+'2017'!K99+'2017'!K104+'2017'!K109+'2017'!K114</f>
        <v>13286.05</v>
      </c>
      <c r="L9" s="40">
        <f>'2017'!L79+'2017'!L85+'2017'!L89+'2017'!L94+'2017'!L99+'2017'!L104+'2017'!L109+'2017'!L114</f>
        <v>13286.05</v>
      </c>
      <c r="M9" s="41">
        <f>'2017'!M79+'2017'!M85+'2017'!M89+'2017'!M94+'2017'!M99+'2017'!M104+'2017'!M109+'2017'!M114</f>
        <v>0</v>
      </c>
      <c r="N9" s="42">
        <f>'2017'!N79+'2017'!N85+'2017'!N89+'2017'!N94+'2017'!N99+'2017'!N104+'2017'!N109+'2017'!N114</f>
        <v>13286.05</v>
      </c>
      <c r="O9" s="40">
        <f>'2017'!O79+'2017'!O85+'2017'!O89+'2017'!O94+'2017'!O99+'2017'!O104+'2017'!O109+'2017'!O114</f>
        <v>13286.05</v>
      </c>
      <c r="P9" s="41">
        <f>'2017'!P79+'2017'!P85+'2017'!P89+'2017'!P94+'2017'!P99+'2017'!P104+'2017'!P109+'2017'!P114</f>
        <v>0</v>
      </c>
    </row>
    <row r="10" spans="1:16" x14ac:dyDescent="0.25">
      <c r="A10" s="38" t="s">
        <v>14</v>
      </c>
      <c r="B10" s="39">
        <f>[2]Лист3!$N$263</f>
        <v>16223.28</v>
      </c>
      <c r="C10" s="40">
        <f>[2]Лист3!$O$263</f>
        <v>6611.85</v>
      </c>
      <c r="D10" s="41">
        <f>[2]Лист3!$P$263</f>
        <v>9611.4300000000021</v>
      </c>
      <c r="E10" s="39">
        <f>'2017'!E119+'2017'!E124+'2017'!E129+'2017'!E134+'2017'!E139+'2017'!E144+'2017'!E149+'2017'!E154</f>
        <v>13723.28</v>
      </c>
      <c r="F10" s="40">
        <f>'2017'!F119+'2017'!F124+'2017'!F129+'2017'!F134+'2017'!F139+'2017'!F144+'2017'!F149+'2017'!F154</f>
        <v>3916.3293333333336</v>
      </c>
      <c r="G10" s="41">
        <f>'2017'!G119+'2017'!G124+'2017'!G129+'2017'!G134+'2017'!G139+'2017'!G144+'2017'!G149+'2017'!G154</f>
        <v>9806.9506666666675</v>
      </c>
      <c r="H10" s="39">
        <f>'2017'!H119+'2017'!H124+'2017'!H129+'2017'!H134+'2017'!H139+'2017'!H144+'2017'!H149+'2017'!H154</f>
        <v>13723.28</v>
      </c>
      <c r="I10" s="40">
        <f>'2017'!I119+'2017'!I124+'2017'!I129+'2017'!I134+'2017'!I139+'2017'!I144+'2017'!I149+'2017'!I154</f>
        <v>3782</v>
      </c>
      <c r="J10" s="41">
        <f>'2017'!J119+'2017'!J124+'2017'!J129+'2017'!J134+'2017'!J139+'2017'!J144+'2017'!J149+'2017'!J154</f>
        <v>9941.2800000000007</v>
      </c>
      <c r="K10" s="39">
        <f>'2017'!K119+'2017'!K124+'2017'!K129+'2017'!K134+'2017'!K139+'2017'!K144+'2017'!K149+'2017'!K154</f>
        <v>13723.28</v>
      </c>
      <c r="L10" s="40">
        <f>'2017'!L119+'2017'!L124+'2017'!L129+'2017'!L134+'2017'!L139+'2017'!L144+'2017'!L149+'2017'!L154</f>
        <v>3747</v>
      </c>
      <c r="M10" s="41">
        <f>'2017'!M119+'2017'!M124+'2017'!M129+'2017'!M134+'2017'!M139+'2017'!M144+'2017'!M149+'2017'!M154</f>
        <v>9976.2800000000007</v>
      </c>
      <c r="N10" s="42">
        <f>'2017'!N119+'2017'!N124+'2017'!N129+'2017'!N134+'2017'!N139+'2017'!N144+'2017'!N149+'2017'!N154</f>
        <v>13723.28</v>
      </c>
      <c r="O10" s="40">
        <f>'2017'!O119+'2017'!O124+'2017'!O129+'2017'!O134+'2017'!O139+'2017'!O144+'2017'!O149+'2017'!O154</f>
        <v>3747</v>
      </c>
      <c r="P10" s="41">
        <f>'2017'!P119+'2017'!P124+'2017'!P129+'2017'!P134+'2017'!P139+'2017'!P144+'2017'!P149+'2017'!P154</f>
        <v>9976.2800000000007</v>
      </c>
    </row>
    <row r="11" spans="1:16" x14ac:dyDescent="0.25">
      <c r="A11" s="38" t="s">
        <v>52</v>
      </c>
      <c r="B11" s="39">
        <f>[2]Лист3!$N$352</f>
        <v>17518.100000000002</v>
      </c>
      <c r="C11" s="40">
        <f>[2]Лист3!$O$352</f>
        <v>17518.100000000002</v>
      </c>
      <c r="D11" s="41">
        <f>[2]Лист3!$P$352</f>
        <v>0</v>
      </c>
      <c r="E11" s="39">
        <f>'2017'!E163+'2017'!E168+'2017'!E173+'2017'!E178+'2017'!E183+'2017'!E188+'2017'!E194+'2017'!E198+'2017'!E203+'2017'!E208+'2017'!E213+'2017'!E218+'2017'!E223+'2017'!E228</f>
        <v>15709.1</v>
      </c>
      <c r="F11" s="40">
        <f>'2017'!F163+'2017'!F168+'2017'!F173+'2017'!F178+'2017'!F183+'2017'!F188+'2017'!F194+'2017'!F198+'2017'!F203+'2017'!F208+'2017'!F213+'2017'!F218+'2017'!F223+'2017'!F228</f>
        <v>15709.1</v>
      </c>
      <c r="G11" s="41">
        <f>'2017'!G163+'2017'!G168+'2017'!G173+'2017'!G178+'2017'!G183+'2017'!G188+'2017'!G194+'2017'!G198+'2017'!G203+'2017'!G208+'2017'!G213+'2017'!G218+'2017'!G223+'2017'!G228</f>
        <v>0</v>
      </c>
      <c r="H11" s="39">
        <f>'2017'!H163+'2017'!H168+'2017'!H173+'2017'!H178+'2017'!H183+'2017'!H188+'2017'!H194+'2017'!H198+'2017'!H203+'2017'!H208+'2017'!H213+'2017'!H218+'2017'!H223+'2017'!H228</f>
        <v>16378.1</v>
      </c>
      <c r="I11" s="40">
        <f>'2017'!I163+'2017'!I168+'2017'!I173+'2017'!I178+'2017'!I183+'2017'!I188+'2017'!I194+'2017'!I198+'2017'!I203+'2017'!I208+'2017'!I213+'2017'!I218+'2017'!I223+'2017'!I228</f>
        <v>16378.1</v>
      </c>
      <c r="J11" s="41">
        <f>'2017'!J163+'2017'!J168+'2017'!J173+'2017'!J178+'2017'!J183+'2017'!J188+'2017'!J194+'2017'!J198+'2017'!J203+'2017'!J208+'2017'!J213+'2017'!J218+'2017'!J223+'2017'!J228</f>
        <v>0</v>
      </c>
      <c r="K11" s="39">
        <f>'2017'!K163+'2017'!K168+'2017'!K173+'2017'!K178+'2017'!K183+'2017'!K188+'2017'!K194+'2017'!K198+'2017'!K203+'2017'!K208+'2017'!K213+'2017'!K218+'2017'!K223+'2017'!K228</f>
        <v>16378.1</v>
      </c>
      <c r="L11" s="40">
        <f>'2017'!L163+'2017'!L168+'2017'!L173+'2017'!L178+'2017'!L183+'2017'!L188+'2017'!L194+'2017'!L198+'2017'!L203+'2017'!L208+'2017'!L213+'2017'!L218+'2017'!L223+'2017'!L228</f>
        <v>16378.1</v>
      </c>
      <c r="M11" s="41">
        <f>'2017'!M163+'2017'!M168+'2017'!M173+'2017'!M178+'2017'!M183+'2017'!M188+'2017'!M194+'2017'!M198+'2017'!M203+'2017'!M208+'2017'!M213+'2017'!M218+'2017'!M223+'2017'!M228</f>
        <v>0</v>
      </c>
      <c r="N11" s="42">
        <f>'2017'!N163+'2017'!N168+'2017'!N173+'2017'!N178+'2017'!N183+'2017'!N188+'2017'!N194+'2017'!N198+'2017'!N203+'2017'!N208+'2017'!N213+'2017'!N218+'2017'!N223+'2017'!N228</f>
        <v>16378.1</v>
      </c>
      <c r="O11" s="40">
        <f>'2017'!O163+'2017'!O168+'2017'!O173+'2017'!O178+'2017'!O183+'2017'!O188+'2017'!O194+'2017'!O198+'2017'!O203+'2017'!O208+'2017'!O213+'2017'!O218+'2017'!O223+'2017'!O228</f>
        <v>16378.1</v>
      </c>
      <c r="P11" s="41">
        <f>'2017'!P163+'2017'!P168+'2017'!P173+'2017'!P178+'2017'!P183+'2017'!P188+'2017'!P194+'2017'!P198+'2017'!P203+'2017'!P208+'2017'!P213+'2017'!P218+'2017'!P223+'2017'!P228</f>
        <v>0</v>
      </c>
    </row>
    <row r="12" spans="1:16" x14ac:dyDescent="0.25">
      <c r="A12" s="38" t="s">
        <v>86</v>
      </c>
      <c r="B12" s="39">
        <v>0</v>
      </c>
      <c r="C12" s="40">
        <v>0</v>
      </c>
      <c r="D12" s="41">
        <v>0</v>
      </c>
      <c r="E12" s="39">
        <v>0</v>
      </c>
      <c r="F12" s="40">
        <v>0</v>
      </c>
      <c r="G12" s="41">
        <v>0</v>
      </c>
      <c r="H12" s="39">
        <v>0</v>
      </c>
      <c r="I12" s="40">
        <v>0</v>
      </c>
      <c r="J12" s="41">
        <v>0</v>
      </c>
      <c r="K12" s="39">
        <v>0</v>
      </c>
      <c r="L12" s="40">
        <v>0</v>
      </c>
      <c r="M12" s="41">
        <v>0</v>
      </c>
      <c r="N12" s="42">
        <v>0</v>
      </c>
      <c r="O12" s="40">
        <v>0</v>
      </c>
      <c r="P12" s="41">
        <v>0</v>
      </c>
    </row>
    <row r="13" spans="1:16" x14ac:dyDescent="0.25">
      <c r="A13" s="38" t="s">
        <v>92</v>
      </c>
      <c r="B13" s="39">
        <v>0</v>
      </c>
      <c r="C13" s="40">
        <v>0</v>
      </c>
      <c r="D13" s="41">
        <v>0</v>
      </c>
      <c r="E13" s="39">
        <v>0</v>
      </c>
      <c r="F13" s="40">
        <v>0</v>
      </c>
      <c r="G13" s="41">
        <v>0</v>
      </c>
      <c r="H13" s="39">
        <v>0</v>
      </c>
      <c r="I13" s="40">
        <v>0</v>
      </c>
      <c r="J13" s="41">
        <v>0</v>
      </c>
      <c r="K13" s="39">
        <v>0</v>
      </c>
      <c r="L13" s="40">
        <v>0</v>
      </c>
      <c r="M13" s="41">
        <v>0</v>
      </c>
      <c r="N13" s="42">
        <v>0</v>
      </c>
      <c r="O13" s="40">
        <v>0</v>
      </c>
      <c r="P13" s="41">
        <v>0</v>
      </c>
    </row>
    <row r="14" spans="1:16" x14ac:dyDescent="0.25">
      <c r="A14" s="38" t="s">
        <v>45</v>
      </c>
      <c r="B14" s="39">
        <f>[2]Лист3!$N$431</f>
        <v>12714</v>
      </c>
      <c r="C14" s="40">
        <f>[2]Лист3!$O$431</f>
        <v>3166.7049999999999</v>
      </c>
      <c r="D14" s="41">
        <f>[2]Лист3!$P$431</f>
        <v>8027.7330000000002</v>
      </c>
      <c r="E14" s="39">
        <f>'2017'!E250+'2017'!E255+'2017'!E260+'2017'!E265+'2017'!E270+'2017'!E275+'2017'!E280+'2017'!E285+'2017'!E290</f>
        <v>11114</v>
      </c>
      <c r="F14" s="40">
        <f>'2017'!F250+'2017'!F255+'2017'!F260+'2017'!F265+'2017'!F270+'2017'!F275+'2017'!F280+'2017'!F285+'2017'!F290</f>
        <v>8942.6999999999989</v>
      </c>
      <c r="G14" s="41">
        <f>'2017'!G250+'2017'!G255+'2017'!G260+'2017'!G265+'2017'!G270+'2017'!G275+'2017'!G280+'2017'!G285+'2017'!G290</f>
        <v>3278.12</v>
      </c>
      <c r="H14" s="39">
        <f>'2017'!H250+'2017'!H255+'2017'!H260+'2017'!H265+'2017'!H270+'2017'!H275+'2017'!H280+'2017'!H285+'2017'!H290</f>
        <v>11114</v>
      </c>
      <c r="I14" s="40">
        <f>'2017'!I250+'2017'!I255+'2017'!I260+'2017'!I265+'2017'!I270+'2017'!I275+'2017'!I280+'2017'!I285+'2017'!I290</f>
        <v>3677.7363333333337</v>
      </c>
      <c r="J14" s="41">
        <f>'2017'!J250+'2017'!J255+'2017'!J260+'2017'!J265+'2017'!J270+'2017'!J275+'2017'!J280+'2017'!J285+'2017'!J290</f>
        <v>7436.2636666666667</v>
      </c>
      <c r="K14" s="39">
        <f>'2017'!K250+'2017'!K255+'2017'!K260+'2017'!K265+'2017'!K270+'2017'!K275+'2017'!K280+'2017'!K285+'2017'!K290+'2017'!K295</f>
        <v>12607</v>
      </c>
      <c r="L14" s="40">
        <f>'2017'!L250+'2017'!L255+'2017'!L260+'2017'!L265+'2017'!L270+'2017'!L275+'2017'!L280+'2017'!L285+'2017'!L290+'2017'!L295</f>
        <v>5903.0516304347839</v>
      </c>
      <c r="M14" s="41">
        <f>'2017'!M250+'2017'!M255+'2017'!M260+'2017'!M265+'2017'!M270+'2017'!M275+'2017'!M280+'2017'!M285+'2017'!M290+'2017'!M295</f>
        <v>7455.948369565217</v>
      </c>
      <c r="N14" s="42">
        <f>'2017'!N250+'2017'!N255+'2017'!N260+'2017'!N265+'2017'!N270+'2017'!N275+'2017'!N280+'2017'!N285+'2017'!N290+'2017'!N295</f>
        <v>12607</v>
      </c>
      <c r="O14" s="40">
        <f>'2017'!O250+'2017'!O255+'2017'!O260+'2017'!O265+'2017'!O270+'2017'!O275+'2017'!O280+'2017'!O285+'2017'!O290+'2017'!O295</f>
        <v>7572.1</v>
      </c>
      <c r="P14" s="41">
        <f>'2017'!P250+'2017'!P255+'2017'!P260+'2017'!P265+'2017'!P270+'2017'!P275+'2017'!P280+'2017'!P285+'2017'!P290+'2017'!P295</f>
        <v>5034.8999999999996</v>
      </c>
    </row>
    <row r="15" spans="1:16" x14ac:dyDescent="0.25">
      <c r="A15" s="38" t="s">
        <v>29</v>
      </c>
      <c r="B15" s="39">
        <f>[2]Лист3!$N$452</f>
        <v>1200</v>
      </c>
      <c r="C15" s="40">
        <f>[2]Лист3!$O$452</f>
        <v>662</v>
      </c>
      <c r="D15" s="41">
        <f>[2]Лист3!$P$452</f>
        <v>538</v>
      </c>
      <c r="E15" s="39">
        <f>'2017'!E300+'2017'!E305</f>
        <v>2900</v>
      </c>
      <c r="F15" s="40" t="e">
        <f>'2017'!F300+'2017'!F305</f>
        <v>#REF!</v>
      </c>
      <c r="G15" s="41" t="e">
        <f>'2017'!G300+'2017'!G305</f>
        <v>#REF!</v>
      </c>
      <c r="H15" s="39">
        <f>'2017'!H300+'2017'!H305</f>
        <v>2900</v>
      </c>
      <c r="I15" s="40">
        <f>'2017'!I300+'2017'!I305</f>
        <v>995</v>
      </c>
      <c r="J15" s="41">
        <f>'2017'!J300+'2017'!J305</f>
        <v>1905</v>
      </c>
      <c r="K15" s="39">
        <f>'2017'!K300+'2017'!K305</f>
        <v>2900</v>
      </c>
      <c r="L15" s="40">
        <f>'2017'!L300+'2017'!L305</f>
        <v>939</v>
      </c>
      <c r="M15" s="41">
        <f>'2017'!M300+'2017'!M305</f>
        <v>1961</v>
      </c>
      <c r="N15" s="42">
        <f>'2017'!N300+'2017'!N305</f>
        <v>2900</v>
      </c>
      <c r="O15" s="40">
        <f>'2017'!O300+'2017'!O305</f>
        <v>1024</v>
      </c>
      <c r="P15" s="41">
        <f>'2017'!P300+'2017'!P305</f>
        <v>1876</v>
      </c>
    </row>
    <row r="16" spans="1:16" x14ac:dyDescent="0.25">
      <c r="A16" s="38" t="s">
        <v>101</v>
      </c>
      <c r="B16" s="39">
        <v>0</v>
      </c>
      <c r="C16" s="40">
        <v>0</v>
      </c>
      <c r="D16" s="41">
        <v>0</v>
      </c>
      <c r="E16" s="39">
        <v>0</v>
      </c>
      <c r="F16" s="40">
        <v>0</v>
      </c>
      <c r="G16" s="41">
        <v>0</v>
      </c>
      <c r="H16" s="39">
        <v>0</v>
      </c>
      <c r="I16" s="40">
        <v>0</v>
      </c>
      <c r="J16" s="41">
        <v>0</v>
      </c>
      <c r="K16" s="39">
        <v>0</v>
      </c>
      <c r="L16" s="40">
        <v>0</v>
      </c>
      <c r="M16" s="41">
        <v>0</v>
      </c>
      <c r="N16" s="42">
        <v>0</v>
      </c>
      <c r="O16" s="40">
        <v>0</v>
      </c>
      <c r="P16" s="41">
        <v>0</v>
      </c>
    </row>
    <row r="17" spans="1:16" x14ac:dyDescent="0.25">
      <c r="A17" s="38" t="s">
        <v>48</v>
      </c>
      <c r="B17" s="39">
        <f>[2]Лист3!$N$554</f>
        <v>141282.5</v>
      </c>
      <c r="C17" s="40">
        <f>[2]Лист3!$O$554</f>
        <v>133501</v>
      </c>
      <c r="D17" s="41">
        <f>[2]Лист3!$P$554</f>
        <v>7781.5</v>
      </c>
      <c r="E17" s="39">
        <f>'2017'!E326+'2017'!E331+'2017'!E336+'2017'!E341+'2017'!E346+'2017'!E351+'2017'!E356+'2017'!E361+'2017'!E366+'2017'!E371+'2017'!E376+'2017'!E381+'2017'!E386+'2017'!E391+'2017'!E396+'2017'!E401+'2017'!E406+'2017'!E411+'2017'!E416+'2017'!E421+'2017'!E426+'2017'!E431+'2017'!E436+'2017'!E441+'2017'!E446+'2017'!E451+'2017'!E456+'2017'!E461+'2017'!E466+'2017'!E471+'2017'!E476+'2017'!E481+'2017'!E486+'2017'!E491+'2017'!E496+'2017'!E501+'2017'!E506+'2017'!E511+'2017'!E516+'2017'!E521+'2017'!E526+'2017'!E531+'2017'!E536+'2017'!E541+'2017'!E546+'2017'!E551+'2017'!E556+'2017'!E561+'2017'!E566+'2017'!E571+'2017'!E576+'2017'!E581+'2017'!E586+'2017'!E591+'2017'!E596+'2017'!E601+'2017'!E606+'2017'!E611</f>
        <v>274491.95200000005</v>
      </c>
      <c r="F17" s="40">
        <f>'2017'!F326+'2017'!F331+'2017'!F336+'2017'!F341+'2017'!F346+'2017'!F351+'2017'!F356+'2017'!F361+'2017'!F366+'2017'!F371+'2017'!F376+'2017'!F381+'2017'!F386+'2017'!F391+'2017'!F396+'2017'!F401+'2017'!F406+'2017'!F411+'2017'!F416+'2017'!F421+'2017'!F426+'2017'!F431+'2017'!F436+'2017'!F441+'2017'!F446+'2017'!F451+'2017'!F456+'2017'!F461+'2017'!F466+'2017'!F471+'2017'!F476+'2017'!F481+'2017'!F486+'2017'!F491+'2017'!F496+'2017'!F501+'2017'!F506+'2017'!F511+'2017'!F516+'2017'!F521+'2017'!F526+'2017'!F531+'2017'!F536+'2017'!F541+'2017'!F546+'2017'!F551+'2017'!F556+'2017'!F561+'2017'!F566+'2017'!F571+'2017'!F576+'2017'!F581+'2017'!F586+'2017'!F591+'2017'!F596+'2017'!F601+'2017'!F606+'2017'!F611</f>
        <v>46198.336935483865</v>
      </c>
      <c r="G17" s="41">
        <f>'2017'!G326+'2017'!G331+'2017'!G336+'2017'!G341+'2017'!G346+'2017'!G351+'2017'!G356+'2017'!G361+'2017'!G366+'2017'!G371+'2017'!G376+'2017'!G381+'2017'!G386+'2017'!G391+'2017'!G396+'2017'!G401+'2017'!G406+'2017'!G411+'2017'!G416+'2017'!G421+'2017'!G426+'2017'!G431+'2017'!G436+'2017'!G441+'2017'!G446+'2017'!G451+'2017'!G456+'2017'!G461+'2017'!G466+'2017'!G471+'2017'!G476+'2017'!G481+'2017'!G486+'2017'!G491+'2017'!G496+'2017'!G501+'2017'!G506+'2017'!G511+'2017'!G516+'2017'!G521+'2017'!G526+'2017'!G531+'2017'!G536+'2017'!G541+'2017'!G546+'2017'!G551+'2017'!G556+'2017'!G561+'2017'!G566+'2017'!G571+'2017'!G576+'2017'!G581+'2017'!G586+'2017'!G591+'2017'!G596+'2017'!G601+'2017'!G606+'2017'!G611</f>
        <v>225969.28506451612</v>
      </c>
      <c r="H17" s="39">
        <f>'2017'!H326+'2017'!H331+'2017'!H336+'2017'!H341+'2017'!H346+'2017'!H351+'2017'!H356+'2017'!H361+'2017'!H366+'2017'!H371+'2017'!H376+'2017'!H381+'2017'!H386+'2017'!H391+'2017'!H396+'2017'!H401+'2017'!H406+'2017'!H411+'2017'!H416+'2017'!H421+'2017'!H426+'2017'!H431+'2017'!H436+'2017'!H441+'2017'!H446+'2017'!H451+'2017'!H456+'2017'!H461+'2017'!H466+'2017'!H471+'2017'!H476+'2017'!H481+'2017'!H486+'2017'!H491+'2017'!H496+'2017'!H501+'2017'!H506+'2017'!H511+'2017'!H516+'2017'!H521+'2017'!H526+'2017'!H531+'2017'!H536+'2017'!H541+'2017'!H546+'2017'!H551+'2017'!H556+'2017'!H561+'2017'!H566+'2017'!H571+'2017'!H576+'2017'!H581+'2017'!H586+'2017'!H591+'2017'!H596+'2017'!H601+'2017'!H606+'2017'!H611</f>
        <v>274491.95200000005</v>
      </c>
      <c r="I17" s="40">
        <f>'2017'!I326+'2017'!I331+'2017'!I336+'2017'!I341+'2017'!I346+'2017'!I351+'2017'!I356+'2017'!I361+'2017'!I366+'2017'!I371+'2017'!I376+'2017'!I381+'2017'!I386+'2017'!I391+'2017'!I396+'2017'!I401+'2017'!I406+'2017'!I411+'2017'!I416+'2017'!I421+'2017'!I426+'2017'!I431+'2017'!I436+'2017'!I441+'2017'!I446+'2017'!I451+'2017'!I456+'2017'!I461+'2017'!I466+'2017'!I471+'2017'!I476+'2017'!I481+'2017'!I486+'2017'!I491+'2017'!I496+'2017'!I501+'2017'!I506+'2017'!I511+'2017'!I516+'2017'!I521+'2017'!I526+'2017'!I531+'2017'!I536+'2017'!I541+'2017'!I546+'2017'!I551+'2017'!I556+'2017'!I561+'2017'!I566+'2017'!I571+'2017'!I576+'2017'!I581+'2017'!I586+'2017'!I591+'2017'!I596+'2017'!I601+'2017'!I606+'2017'!I611</f>
        <v>46198.336935483865</v>
      </c>
      <c r="J17" s="41">
        <f>'2017'!J326+'2017'!J331+'2017'!J336+'2017'!J341+'2017'!J346+'2017'!J351+'2017'!J356+'2017'!J361+'2017'!J366+'2017'!J371+'2017'!J376+'2017'!J381+'2017'!J386+'2017'!J391+'2017'!J396+'2017'!J401+'2017'!J406+'2017'!J411+'2017'!J416+'2017'!J421+'2017'!J426+'2017'!J431+'2017'!J436+'2017'!J441+'2017'!J446+'2017'!J451+'2017'!J456+'2017'!J461+'2017'!J466+'2017'!J471+'2017'!J476+'2017'!J481+'2017'!J486+'2017'!J491+'2017'!J496+'2017'!J501+'2017'!J506+'2017'!J511+'2017'!J516+'2017'!J521+'2017'!J526+'2017'!J531+'2017'!J536+'2017'!J541+'2017'!J546+'2017'!J551+'2017'!J556+'2017'!J561+'2017'!J566+'2017'!J571+'2017'!J576+'2017'!J581+'2017'!J586+'2017'!J591+'2017'!J596+'2017'!J601+'2017'!J606+'2017'!J611</f>
        <v>225969.28506451612</v>
      </c>
      <c r="K17" s="39">
        <f>'2017'!K326+'2017'!K331+'2017'!K336+'2017'!K341+'2017'!K346+'2017'!K351+'2017'!K356+'2017'!K361+'2017'!K366+'2017'!K371+'2017'!K376+'2017'!K381+'2017'!K386+'2017'!K391+'2017'!K396+'2017'!K401+'2017'!K406+'2017'!K411+'2017'!K416+'2017'!K421+'2017'!K426+'2017'!K431+'2017'!K436+'2017'!K441+'2017'!K446+'2017'!K451+'2017'!K456+'2017'!K461+'2017'!K466+'2017'!K471+'2017'!K476+'2017'!K481+'2017'!K486+'2017'!K491+'2017'!K496+'2017'!K501+'2017'!K506+'2017'!K511+'2017'!K516+'2017'!K521+'2017'!K526+'2017'!K531+'2017'!K536+'2017'!K541+'2017'!K546+'2017'!K551+'2017'!K556+'2017'!K561+'2017'!K566+'2017'!K571+'2017'!K576+'2017'!K581+'2017'!K586+'2017'!K591+'2017'!K596+'2017'!K601+'2017'!K606+'2017'!K611</f>
        <v>274491.95200000005</v>
      </c>
      <c r="L17" s="40">
        <f>'2017'!L326+'2017'!L331+'2017'!L336+'2017'!L341+'2017'!L346+'2017'!L351+'2017'!L356+'2017'!L361+'2017'!L366+'2017'!L371+'2017'!L376+'2017'!L381+'2017'!L386+'2017'!L391+'2017'!L396+'2017'!L401+'2017'!L406+'2017'!L411+'2017'!L416+'2017'!L421+'2017'!L426+'2017'!L431+'2017'!L436+'2017'!L441+'2017'!L446+'2017'!L451+'2017'!L456+'2017'!L461+'2017'!L466+'2017'!L471+'2017'!L476+'2017'!L481+'2017'!L486+'2017'!L491+'2017'!L496+'2017'!L501+'2017'!L506+'2017'!L511+'2017'!L516+'2017'!L521+'2017'!L526+'2017'!L531+'2017'!L536+'2017'!L541+'2017'!L546+'2017'!L551+'2017'!L556+'2017'!L561+'2017'!L566+'2017'!L571+'2017'!L576+'2017'!L581+'2017'!L586+'2017'!L591+'2017'!L596+'2017'!L601+'2017'!L606+'2017'!L611</f>
        <v>46198.336935483865</v>
      </c>
      <c r="M17" s="41">
        <f>'2017'!M326+'2017'!M331+'2017'!M336+'2017'!M341+'2017'!M346+'2017'!M351+'2017'!M356+'2017'!M361+'2017'!M366+'2017'!M371+'2017'!M376+'2017'!M381+'2017'!M386+'2017'!M391+'2017'!M396+'2017'!M401+'2017'!M406+'2017'!M411+'2017'!M416+'2017'!M421+'2017'!M426+'2017'!M431+'2017'!M436+'2017'!M441+'2017'!M446+'2017'!M451+'2017'!M456+'2017'!M461+'2017'!M466+'2017'!M471+'2017'!M476+'2017'!M481+'2017'!M486+'2017'!M491+'2017'!M496+'2017'!M501+'2017'!M506+'2017'!M511+'2017'!M516+'2017'!M521+'2017'!M526+'2017'!M531+'2017'!M536+'2017'!M541+'2017'!M546+'2017'!M551+'2017'!M556+'2017'!M561+'2017'!M566+'2017'!M571+'2017'!M576+'2017'!M581+'2017'!M586+'2017'!M591+'2017'!M596+'2017'!M601+'2017'!M606+'2017'!M611</f>
        <v>225969.28506451612</v>
      </c>
      <c r="N17" s="42">
        <f>'2017'!N326+'2017'!N331+'2017'!N336+'2017'!N341+'2017'!N346+'2017'!N351+'2017'!N356+'2017'!N361+'2017'!N366+'2017'!N371+'2017'!N376+'2017'!N381+'2017'!N386+'2017'!N391+'2017'!N396+'2017'!N401+'2017'!N406+'2017'!N411+'2017'!N416+'2017'!N421+'2017'!N426+'2017'!N431+'2017'!N436+'2017'!N441+'2017'!N446+'2017'!N451+'2017'!N456+'2017'!N461+'2017'!N466+'2017'!N471+'2017'!N476+'2017'!N481+'2017'!N486+'2017'!N491+'2017'!N496+'2017'!N501+'2017'!N506+'2017'!N511+'2017'!N516+'2017'!N521+'2017'!N526+'2017'!N531+'2017'!N536+'2017'!N541+'2017'!N546+'2017'!N551+'2017'!N556+'2017'!N561+'2017'!N566+'2017'!N571+'2017'!N576+'2017'!N581+'2017'!N586+'2017'!N591+'2017'!N596+'2017'!N601+'2017'!N606+'2017'!N611</f>
        <v>274491.95200000005</v>
      </c>
      <c r="O17" s="40">
        <f>'2017'!O326+'2017'!O331+'2017'!O336+'2017'!O341+'2017'!O346+'2017'!O351+'2017'!O356+'2017'!O361+'2017'!O366+'2017'!O371+'2017'!O376+'2017'!O381+'2017'!O386+'2017'!O391+'2017'!O396+'2017'!O401+'2017'!O406+'2017'!O411+'2017'!O416+'2017'!O421+'2017'!O426+'2017'!O431+'2017'!O436+'2017'!O441+'2017'!O446+'2017'!O451+'2017'!O456+'2017'!O461+'2017'!O466+'2017'!O471+'2017'!O476+'2017'!O481+'2017'!O486+'2017'!O491+'2017'!O496+'2017'!O501+'2017'!O506+'2017'!O511+'2017'!O516+'2017'!O521+'2017'!O526+'2017'!O531+'2017'!O536+'2017'!O541+'2017'!O546+'2017'!O551+'2017'!O556+'2017'!O561+'2017'!O566+'2017'!O571+'2017'!O576+'2017'!O581+'2017'!O586+'2017'!O591+'2017'!O596+'2017'!O601+'2017'!O606+'2017'!O611</f>
        <v>46198.336935483865</v>
      </c>
      <c r="P17" s="41">
        <f>'2017'!P326+'2017'!P331+'2017'!P336+'2017'!P341+'2017'!P346+'2017'!P351+'2017'!P356+'2017'!P361+'2017'!P366+'2017'!P371+'2017'!P376+'2017'!P381+'2017'!P386+'2017'!P391+'2017'!P396+'2017'!P401+'2017'!P406+'2017'!P411+'2017'!P416+'2017'!P421+'2017'!P426+'2017'!P431+'2017'!P436+'2017'!P441+'2017'!P446+'2017'!P451+'2017'!P456+'2017'!P461+'2017'!P466+'2017'!P471+'2017'!P476+'2017'!P481+'2017'!P486+'2017'!P491+'2017'!P496+'2017'!P501+'2017'!P506+'2017'!P511+'2017'!P516+'2017'!P521+'2017'!P526+'2017'!P531+'2017'!P536+'2017'!P541+'2017'!P546+'2017'!P551+'2017'!P556+'2017'!P561+'2017'!P566+'2017'!P571+'2017'!P576+'2017'!P581+'2017'!P586+'2017'!P591+'2017'!P596+'2017'!P601+'2017'!P606+'2017'!P611</f>
        <v>225969.28506451612</v>
      </c>
    </row>
    <row r="18" spans="1:16" x14ac:dyDescent="0.25">
      <c r="A18" s="38" t="s">
        <v>143</v>
      </c>
      <c r="B18" s="39">
        <f>[2]Лист3!$N$613</f>
        <v>12860</v>
      </c>
      <c r="C18" s="40">
        <f>[2]Лист3!$O$613</f>
        <v>6279</v>
      </c>
      <c r="D18" s="41">
        <f>[2]Лист3!$P$613</f>
        <v>6581</v>
      </c>
      <c r="E18" s="39">
        <f>'2017'!E617+'2017'!E622+'2017'!E627+'2017'!E632+'2017'!E637+'2017'!E642+'2017'!E647+'2017'!E652</f>
        <v>12860</v>
      </c>
      <c r="F18" s="40">
        <f>'2017'!F617+'2017'!F622+'2017'!F627+'2017'!F632+'2017'!F637+'2017'!F642+'2017'!F647+'2017'!F652</f>
        <v>4847.9323476702511</v>
      </c>
      <c r="G18" s="41">
        <f>'2017'!G617+'2017'!G622+'2017'!G627+'2017'!G632+'2017'!G637+'2017'!G642+'2017'!G647+'2017'!G652</f>
        <v>8012.0676523297489</v>
      </c>
      <c r="H18" s="39">
        <f>'2017'!H617+'2017'!H622+'2017'!H627+'2017'!H632+'2017'!H637+'2017'!H642+'2017'!H647+'2017'!H652</f>
        <v>12860</v>
      </c>
      <c r="I18" s="40">
        <f>'2017'!I617+'2017'!I622+'2017'!I627+'2017'!I632+'2017'!I637+'2017'!I642+'2017'!I647+'2017'!I652</f>
        <v>4263.578985961768</v>
      </c>
      <c r="J18" s="41">
        <f>'2017'!J617+'2017'!J622+'2017'!J627+'2017'!J632+'2017'!J637+'2017'!J642+'2017'!J647+'2017'!J652</f>
        <v>8596.4210140382311</v>
      </c>
      <c r="K18" s="39">
        <f>'2017'!K617+'2017'!K622+'2017'!K627+'2017'!K632+'2017'!K637+'2017'!K642+'2017'!K647+'2017'!K652</f>
        <v>12860</v>
      </c>
      <c r="L18" s="40">
        <f>'2017'!L617+'2017'!L622+'2017'!L627+'2017'!L632+'2017'!L637+'2017'!L642+'2017'!L647+'2017'!L652</f>
        <v>4065</v>
      </c>
      <c r="M18" s="41">
        <f>'2017'!M617+'2017'!M622+'2017'!M627+'2017'!M632+'2017'!M637+'2017'!M642+'2017'!M647+'2017'!M652</f>
        <v>8795</v>
      </c>
      <c r="N18" s="42">
        <f>'2017'!N617+'2017'!N622+'2017'!N627+'2017'!N632+'2017'!N637+'2017'!N642+'2017'!N647+'2017'!N652</f>
        <v>12860</v>
      </c>
      <c r="O18" s="40">
        <f>'2017'!O617+'2017'!O622+'2017'!O627+'2017'!O632+'2017'!O637+'2017'!O642+'2017'!O647+'2017'!O652</f>
        <v>4844</v>
      </c>
      <c r="P18" s="41">
        <f>'2017'!P617+'2017'!P622+'2017'!P627+'2017'!P632+'2017'!P637+'2017'!P642+'2017'!P647+'2017'!P652</f>
        <v>8016</v>
      </c>
    </row>
    <row r="19" spans="1:16" x14ac:dyDescent="0.25">
      <c r="A19" s="38" t="s">
        <v>113</v>
      </c>
      <c r="B19" s="39">
        <f>[2]Лист3!$N$645</f>
        <v>62350.9</v>
      </c>
      <c r="C19" s="40">
        <f>[2]Лист3!$O$645</f>
        <v>16499</v>
      </c>
      <c r="D19" s="41">
        <f>[2]Лист3!$P$645</f>
        <v>45851.9</v>
      </c>
      <c r="E19" s="39">
        <f>'2017'!E661+'2017'!E666</f>
        <v>63008.9</v>
      </c>
      <c r="F19" s="40">
        <f>'2017'!F661+'2017'!F666</f>
        <v>17940.333333333332</v>
      </c>
      <c r="G19" s="41">
        <f>'2017'!G661+'2017'!G666</f>
        <v>45068.566666666673</v>
      </c>
      <c r="H19" s="39">
        <f>'2017'!H661+'2017'!H666</f>
        <v>63009</v>
      </c>
      <c r="I19" s="40">
        <f>'2017'!I661+'2017'!I666</f>
        <v>14365</v>
      </c>
      <c r="J19" s="41">
        <f>'2017'!J661+'2017'!J666</f>
        <v>48644</v>
      </c>
      <c r="K19" s="39">
        <f>'2017'!K661+'2017'!K666</f>
        <v>63009</v>
      </c>
      <c r="L19" s="40">
        <f>'2017'!L661+'2017'!L666</f>
        <v>11103</v>
      </c>
      <c r="M19" s="41">
        <f>'2017'!M661+'2017'!M666</f>
        <v>51906</v>
      </c>
      <c r="N19" s="42">
        <f>'2017'!N661+'2017'!N666</f>
        <v>63009</v>
      </c>
      <c r="O19" s="40">
        <f>'2017'!O661+'2017'!O666</f>
        <v>11103</v>
      </c>
      <c r="P19" s="41">
        <f>'2017'!P661+'2017'!P666</f>
        <v>51906</v>
      </c>
    </row>
    <row r="20" spans="1:16" ht="15.75" thickBot="1" x14ac:dyDescent="0.3">
      <c r="A20" s="43" t="s">
        <v>144</v>
      </c>
      <c r="B20" s="44">
        <f>[2]Лист3!$N$675</f>
        <v>5660</v>
      </c>
      <c r="C20" s="45">
        <f>[2]Лист3!$O$675</f>
        <v>2088</v>
      </c>
      <c r="D20" s="46">
        <f>[2]Лист3!$P$675</f>
        <v>3572</v>
      </c>
      <c r="E20" s="44">
        <f>'2017'!E673+'2017'!E678+'2017'!E683+'2017'!E688</f>
        <v>5660</v>
      </c>
      <c r="F20" s="45">
        <f>'2017'!F673+'2017'!F678+'2017'!F683+'2017'!F688</f>
        <v>2088</v>
      </c>
      <c r="G20" s="46">
        <f>'2017'!G673+'2017'!G678+'2017'!G683+'2017'!G688</f>
        <v>3572</v>
      </c>
      <c r="H20" s="44">
        <f>'2017'!H673+'2017'!H678+'2017'!H683+'2017'!H688</f>
        <v>5660</v>
      </c>
      <c r="I20" s="45">
        <f>'2017'!I673+'2017'!I678+'2017'!I683+'2017'!I688</f>
        <v>2088</v>
      </c>
      <c r="J20" s="46">
        <f>'2017'!J673+'2017'!J678+'2017'!J683+'2017'!J688</f>
        <v>3572</v>
      </c>
      <c r="K20" s="44">
        <f>'2017'!K673+'2017'!K678+'2017'!K683+'2017'!K688</f>
        <v>5660</v>
      </c>
      <c r="L20" s="45">
        <f>'2017'!L673+'2017'!L678+'2017'!L683+'2017'!L688</f>
        <v>2088</v>
      </c>
      <c r="M20" s="46">
        <f>'2017'!M673+'2017'!M678+'2017'!M683+'2017'!M688</f>
        <v>3572</v>
      </c>
      <c r="N20" s="47">
        <f>'2017'!N673+'2017'!N678+'2017'!N683+'2017'!N688</f>
        <v>5660</v>
      </c>
      <c r="O20" s="45">
        <f>'2017'!O673+'2017'!O678+'2017'!O683+'2017'!O688</f>
        <v>2088</v>
      </c>
      <c r="P20" s="46">
        <f>'2017'!P673+'2017'!P678+'2017'!P683+'2017'!P688</f>
        <v>3572</v>
      </c>
    </row>
    <row r="22" spans="1:16" x14ac:dyDescent="0.25">
      <c r="A22" s="48"/>
      <c r="B22" s="48"/>
      <c r="C22" s="48"/>
      <c r="D22" s="48"/>
      <c r="E22" s="49"/>
    </row>
    <row r="23" spans="1:16" x14ac:dyDescent="0.25">
      <c r="A23" s="50"/>
      <c r="B23" s="50"/>
      <c r="C23" s="50"/>
      <c r="D23" s="50"/>
      <c r="E23" s="50"/>
    </row>
    <row r="24" spans="1:16" x14ac:dyDescent="0.25">
      <c r="A24" s="50"/>
      <c r="B24" s="50"/>
      <c r="C24" s="50"/>
      <c r="D24" s="50"/>
      <c r="E24" s="50"/>
    </row>
    <row r="25" spans="1:16" x14ac:dyDescent="0.25">
      <c r="A25" s="51"/>
      <c r="B25" s="51"/>
      <c r="C25" s="51"/>
      <c r="D25" s="51"/>
      <c r="E25" s="50"/>
    </row>
  </sheetData>
  <mergeCells count="7">
    <mergeCell ref="A1:P1"/>
    <mergeCell ref="A3:A4"/>
    <mergeCell ref="E3:G3"/>
    <mergeCell ref="H3:J3"/>
    <mergeCell ref="K3:M3"/>
    <mergeCell ref="N3:P3"/>
    <mergeCell ref="B3:D3"/>
  </mergeCells>
  <pageMargins left="0.26" right="0.17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4"/>
  <sheetViews>
    <sheetView tabSelected="1" topLeftCell="A5" zoomScale="55" zoomScaleNormal="55" workbookViewId="0">
      <pane xSplit="4" ySplit="6" topLeftCell="E671" activePane="bottomRight" state="frozen"/>
      <selection activeCell="A5" sqref="A5"/>
      <selection pane="topRight" activeCell="E5" sqref="E5"/>
      <selection pane="bottomLeft" activeCell="A11" sqref="A11"/>
      <selection pane="bottomRight" activeCell="U700" sqref="U700"/>
    </sheetView>
  </sheetViews>
  <sheetFormatPr defaultRowHeight="15" x14ac:dyDescent="0.25"/>
  <cols>
    <col min="1" max="1" width="18.7109375" style="117" bestFit="1" customWidth="1"/>
    <col min="2" max="2" width="29.85546875" style="117" customWidth="1"/>
    <col min="3" max="3" width="27.28515625" style="96" customWidth="1"/>
    <col min="4" max="4" width="11.42578125" style="97" bestFit="1" customWidth="1"/>
    <col min="5" max="5" width="14.42578125" style="65" bestFit="1" customWidth="1"/>
    <col min="6" max="6" width="11.140625" style="65" bestFit="1" customWidth="1"/>
    <col min="7" max="7" width="15.28515625" style="65" bestFit="1" customWidth="1"/>
    <col min="8" max="8" width="14.42578125" style="97" bestFit="1" customWidth="1"/>
    <col min="9" max="9" width="11.140625" style="97" bestFit="1" customWidth="1"/>
    <col min="10" max="10" width="15.28515625" style="97" bestFit="1" customWidth="1"/>
    <col min="11" max="11" width="14.42578125" style="97" bestFit="1" customWidth="1"/>
    <col min="12" max="12" width="11.140625" style="97" bestFit="1" customWidth="1"/>
    <col min="13" max="13" width="15.28515625" style="97" bestFit="1" customWidth="1"/>
    <col min="14" max="14" width="14.42578125" style="97" bestFit="1" customWidth="1"/>
    <col min="15" max="15" width="11.140625" style="97" bestFit="1" customWidth="1"/>
    <col min="16" max="16" width="15.28515625" style="97" bestFit="1" customWidth="1"/>
    <col min="17" max="16384" width="9.140625" style="97"/>
  </cols>
  <sheetData>
    <row r="1" spans="1:16" ht="18.75" hidden="1" customHeight="1" x14ac:dyDescent="0.25">
      <c r="F1" s="198"/>
      <c r="G1" s="198"/>
    </row>
    <row r="2" spans="1:16" hidden="1" x14ac:dyDescent="0.25"/>
    <row r="3" spans="1:16" ht="106.5" hidden="1" customHeight="1" x14ac:dyDescent="0.25">
      <c r="A3" s="199" t="s">
        <v>10</v>
      </c>
      <c r="B3" s="199"/>
      <c r="C3" s="199"/>
      <c r="D3" s="199"/>
      <c r="E3" s="199"/>
      <c r="F3" s="199"/>
      <c r="G3" s="199"/>
      <c r="H3" s="199"/>
      <c r="I3" s="199"/>
      <c r="J3" s="199"/>
    </row>
    <row r="4" spans="1:16" ht="18.75" hidden="1" x14ac:dyDescent="0.25">
      <c r="A4" s="14"/>
      <c r="B4" s="14"/>
      <c r="C4" s="98"/>
      <c r="D4" s="115"/>
      <c r="E4" s="114"/>
      <c r="F4" s="114"/>
      <c r="G4" s="114"/>
    </row>
    <row r="5" spans="1:16" ht="48.75" customHeight="1" x14ac:dyDescent="0.25">
      <c r="A5" s="170" t="s">
        <v>246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</row>
    <row r="6" spans="1:16" ht="18.75" x14ac:dyDescent="0.25">
      <c r="A6" s="14"/>
      <c r="B6" s="14"/>
      <c r="C6" s="98"/>
      <c r="D6" s="115"/>
      <c r="E6" s="114"/>
      <c r="F6" s="114"/>
      <c r="G6" s="114"/>
    </row>
    <row r="8" spans="1:16" ht="15" customHeight="1" x14ac:dyDescent="0.25">
      <c r="A8" s="165" t="s">
        <v>0</v>
      </c>
      <c r="B8" s="124" t="s">
        <v>1</v>
      </c>
      <c r="C8" s="171" t="s">
        <v>2</v>
      </c>
      <c r="D8" s="124" t="s">
        <v>3</v>
      </c>
      <c r="E8" s="200" t="s">
        <v>242</v>
      </c>
      <c r="F8" s="200"/>
      <c r="G8" s="200"/>
      <c r="H8" s="200" t="s">
        <v>243</v>
      </c>
      <c r="I8" s="200"/>
      <c r="J8" s="200"/>
      <c r="K8" s="200" t="s">
        <v>244</v>
      </c>
      <c r="L8" s="200"/>
      <c r="M8" s="200"/>
      <c r="N8" s="200" t="s">
        <v>245</v>
      </c>
      <c r="O8" s="200"/>
      <c r="P8" s="200"/>
    </row>
    <row r="9" spans="1:16" ht="60" x14ac:dyDescent="0.25">
      <c r="A9" s="166"/>
      <c r="B9" s="124"/>
      <c r="C9" s="173"/>
      <c r="D9" s="124"/>
      <c r="E9" s="116" t="s">
        <v>11</v>
      </c>
      <c r="F9" s="116" t="s">
        <v>12</v>
      </c>
      <c r="G9" s="116" t="s">
        <v>13</v>
      </c>
      <c r="H9" s="116" t="s">
        <v>11</v>
      </c>
      <c r="I9" s="116" t="s">
        <v>12</v>
      </c>
      <c r="J9" s="116" t="s">
        <v>13</v>
      </c>
      <c r="K9" s="116" t="s">
        <v>11</v>
      </c>
      <c r="L9" s="116" t="s">
        <v>12</v>
      </c>
      <c r="M9" s="116" t="s">
        <v>13</v>
      </c>
      <c r="N9" s="116" t="s">
        <v>11</v>
      </c>
      <c r="O9" s="116" t="s">
        <v>12</v>
      </c>
      <c r="P9" s="116" t="s">
        <v>13</v>
      </c>
    </row>
    <row r="10" spans="1:16" x14ac:dyDescent="0.25">
      <c r="A10" s="106">
        <v>1</v>
      </c>
      <c r="B10" s="106">
        <f>A10+1</f>
        <v>2</v>
      </c>
      <c r="C10" s="106">
        <f t="shared" ref="C10:D10" si="0">B10+1</f>
        <v>3</v>
      </c>
      <c r="D10" s="106">
        <f t="shared" si="0"/>
        <v>4</v>
      </c>
      <c r="E10" s="116">
        <v>5</v>
      </c>
      <c r="F10" s="116">
        <v>6</v>
      </c>
      <c r="G10" s="116" t="s">
        <v>9</v>
      </c>
      <c r="H10" s="116">
        <v>8</v>
      </c>
      <c r="I10" s="116">
        <v>9</v>
      </c>
      <c r="J10" s="116" t="s">
        <v>54</v>
      </c>
      <c r="K10" s="116">
        <v>11</v>
      </c>
      <c r="L10" s="116">
        <v>12</v>
      </c>
      <c r="M10" s="116" t="s">
        <v>119</v>
      </c>
      <c r="N10" s="116">
        <v>14</v>
      </c>
      <c r="O10" s="116">
        <v>15</v>
      </c>
      <c r="P10" s="116" t="s">
        <v>120</v>
      </c>
    </row>
    <row r="11" spans="1:16" x14ac:dyDescent="0.25">
      <c r="A11" s="165" t="s">
        <v>31</v>
      </c>
      <c r="B11" s="130" t="s">
        <v>32</v>
      </c>
      <c r="C11" s="130" t="s">
        <v>33</v>
      </c>
      <c r="D11" s="116" t="s">
        <v>4</v>
      </c>
      <c r="E11" s="116">
        <v>850</v>
      </c>
      <c r="F11" s="116">
        <v>595</v>
      </c>
      <c r="G11" s="116">
        <f>E11-F11</f>
        <v>255</v>
      </c>
      <c r="H11" s="116">
        <v>850</v>
      </c>
      <c r="I11" s="116">
        <v>595</v>
      </c>
      <c r="J11" s="116">
        <v>255</v>
      </c>
      <c r="K11" s="116">
        <v>850</v>
      </c>
      <c r="L11" s="116">
        <v>595</v>
      </c>
      <c r="M11" s="116">
        <v>255</v>
      </c>
      <c r="N11" s="116"/>
      <c r="O11" s="116"/>
      <c r="P11" s="116"/>
    </row>
    <row r="12" spans="1:16" x14ac:dyDescent="0.25">
      <c r="A12" s="189"/>
      <c r="B12" s="130"/>
      <c r="C12" s="130"/>
      <c r="D12" s="116" t="s">
        <v>5</v>
      </c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</row>
    <row r="13" spans="1:16" x14ac:dyDescent="0.25">
      <c r="A13" s="189"/>
      <c r="B13" s="130"/>
      <c r="C13" s="130"/>
      <c r="D13" s="116" t="s">
        <v>6</v>
      </c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</row>
    <row r="14" spans="1:16" x14ac:dyDescent="0.25">
      <c r="A14" s="189"/>
      <c r="B14" s="130"/>
      <c r="C14" s="130"/>
      <c r="D14" s="116" t="s">
        <v>7</v>
      </c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</row>
    <row r="15" spans="1:16" x14ac:dyDescent="0.25">
      <c r="A15" s="189"/>
      <c r="B15" s="130"/>
      <c r="C15" s="130"/>
      <c r="D15" s="116" t="s">
        <v>8</v>
      </c>
      <c r="E15" s="116">
        <f>SUM(E11:E14)</f>
        <v>850</v>
      </c>
      <c r="F15" s="116">
        <f t="shared" ref="F15" si="1">SUM(F11:F14)</f>
        <v>595</v>
      </c>
      <c r="G15" s="116">
        <f t="shared" ref="G15" si="2">E15-F15</f>
        <v>255</v>
      </c>
      <c r="H15" s="116">
        <v>850</v>
      </c>
      <c r="I15" s="116">
        <v>595</v>
      </c>
      <c r="J15" s="116">
        <v>255</v>
      </c>
      <c r="K15" s="116">
        <v>850</v>
      </c>
      <c r="L15" s="116">
        <v>595</v>
      </c>
      <c r="M15" s="116">
        <v>255</v>
      </c>
      <c r="N15" s="116"/>
      <c r="O15" s="116"/>
      <c r="P15" s="116"/>
    </row>
    <row r="16" spans="1:16" x14ac:dyDescent="0.25">
      <c r="A16" s="189"/>
      <c r="B16" s="130"/>
      <c r="C16" s="130" t="s">
        <v>38</v>
      </c>
      <c r="D16" s="116" t="s">
        <v>4</v>
      </c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</row>
    <row r="17" spans="1:16" x14ac:dyDescent="0.25">
      <c r="A17" s="189"/>
      <c r="B17" s="130"/>
      <c r="C17" s="130"/>
      <c r="D17" s="116" t="s">
        <v>5</v>
      </c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</row>
    <row r="18" spans="1:16" x14ac:dyDescent="0.25">
      <c r="A18" s="189"/>
      <c r="B18" s="130"/>
      <c r="C18" s="130"/>
      <c r="D18" s="116" t="s">
        <v>6</v>
      </c>
      <c r="E18" s="116">
        <v>1000</v>
      </c>
      <c r="F18" s="116">
        <v>700</v>
      </c>
      <c r="G18" s="116">
        <f>E18-F18</f>
        <v>300</v>
      </c>
      <c r="H18" s="116">
        <v>1000</v>
      </c>
      <c r="I18" s="116">
        <v>700</v>
      </c>
      <c r="J18" s="116">
        <v>300</v>
      </c>
      <c r="K18" s="116">
        <v>1000</v>
      </c>
      <c r="L18" s="116">
        <v>700</v>
      </c>
      <c r="M18" s="116">
        <v>300</v>
      </c>
      <c r="N18" s="116"/>
      <c r="O18" s="116"/>
      <c r="P18" s="116"/>
    </row>
    <row r="19" spans="1:16" x14ac:dyDescent="0.25">
      <c r="A19" s="189"/>
      <c r="B19" s="130"/>
      <c r="C19" s="130"/>
      <c r="D19" s="116" t="s">
        <v>7</v>
      </c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</row>
    <row r="20" spans="1:16" x14ac:dyDescent="0.25">
      <c r="A20" s="189"/>
      <c r="B20" s="130"/>
      <c r="C20" s="130"/>
      <c r="D20" s="116" t="s">
        <v>8</v>
      </c>
      <c r="E20" s="116">
        <f>SUM(E16:E19)</f>
        <v>1000</v>
      </c>
      <c r="F20" s="116">
        <f>SUM(F16:F19)</f>
        <v>700</v>
      </c>
      <c r="G20" s="116">
        <f>E20-F20</f>
        <v>300</v>
      </c>
      <c r="H20" s="116">
        <v>1000</v>
      </c>
      <c r="I20" s="116">
        <v>700</v>
      </c>
      <c r="J20" s="116">
        <v>300</v>
      </c>
      <c r="K20" s="116">
        <v>1000</v>
      </c>
      <c r="L20" s="116">
        <v>700</v>
      </c>
      <c r="M20" s="116">
        <v>300</v>
      </c>
      <c r="N20" s="116"/>
      <c r="O20" s="116"/>
      <c r="P20" s="116"/>
    </row>
    <row r="21" spans="1:16" x14ac:dyDescent="0.25">
      <c r="A21" s="189"/>
      <c r="B21" s="130"/>
      <c r="C21" s="130" t="s">
        <v>34</v>
      </c>
      <c r="D21" s="116" t="s">
        <v>4</v>
      </c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</row>
    <row r="22" spans="1:16" x14ac:dyDescent="0.25">
      <c r="A22" s="189"/>
      <c r="B22" s="130"/>
      <c r="C22" s="130"/>
      <c r="D22" s="116" t="s">
        <v>5</v>
      </c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</row>
    <row r="23" spans="1:16" x14ac:dyDescent="0.25">
      <c r="A23" s="189"/>
      <c r="B23" s="130"/>
      <c r="C23" s="130"/>
      <c r="D23" s="116" t="s">
        <v>6</v>
      </c>
      <c r="E23" s="116">
        <v>1360</v>
      </c>
      <c r="F23" s="116">
        <v>951.99999999999989</v>
      </c>
      <c r="G23" s="116">
        <f>E23-F23</f>
        <v>408.00000000000011</v>
      </c>
      <c r="H23" s="116">
        <v>1360</v>
      </c>
      <c r="I23" s="116">
        <v>951.99999999999989</v>
      </c>
      <c r="J23" s="116">
        <v>408.00000000000011</v>
      </c>
      <c r="K23" s="116">
        <v>1360</v>
      </c>
      <c r="L23" s="116">
        <v>951.99999999999989</v>
      </c>
      <c r="M23" s="116">
        <v>408.00000000000011</v>
      </c>
      <c r="N23" s="116"/>
      <c r="O23" s="116"/>
      <c r="P23" s="116"/>
    </row>
    <row r="24" spans="1:16" x14ac:dyDescent="0.25">
      <c r="A24" s="189"/>
      <c r="B24" s="130"/>
      <c r="C24" s="130"/>
      <c r="D24" s="116" t="s">
        <v>7</v>
      </c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</row>
    <row r="25" spans="1:16" x14ac:dyDescent="0.25">
      <c r="A25" s="189"/>
      <c r="B25" s="130"/>
      <c r="C25" s="130"/>
      <c r="D25" s="116" t="s">
        <v>8</v>
      </c>
      <c r="E25" s="116">
        <f>SUM(E21:E24)</f>
        <v>1360</v>
      </c>
      <c r="F25" s="116">
        <f>SUM(F21:F24)</f>
        <v>951.99999999999989</v>
      </c>
      <c r="G25" s="116">
        <f>E25-F25</f>
        <v>408.00000000000011</v>
      </c>
      <c r="H25" s="116">
        <v>1360</v>
      </c>
      <c r="I25" s="116">
        <v>951.99999999999989</v>
      </c>
      <c r="J25" s="116">
        <v>408.00000000000011</v>
      </c>
      <c r="K25" s="116">
        <v>1360</v>
      </c>
      <c r="L25" s="116">
        <v>951.99999999999989</v>
      </c>
      <c r="M25" s="116">
        <v>408.00000000000011</v>
      </c>
      <c r="N25" s="116"/>
      <c r="O25" s="116"/>
      <c r="P25" s="116"/>
    </row>
    <row r="26" spans="1:16" x14ac:dyDescent="0.25">
      <c r="A26" s="189"/>
      <c r="B26" s="130"/>
      <c r="C26" s="130" t="s">
        <v>35</v>
      </c>
      <c r="D26" s="116" t="s">
        <v>4</v>
      </c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</row>
    <row r="27" spans="1:16" x14ac:dyDescent="0.25">
      <c r="A27" s="189"/>
      <c r="B27" s="130"/>
      <c r="C27" s="130"/>
      <c r="D27" s="116" t="s">
        <v>5</v>
      </c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</row>
    <row r="28" spans="1:16" x14ac:dyDescent="0.25">
      <c r="A28" s="189"/>
      <c r="B28" s="130"/>
      <c r="C28" s="130"/>
      <c r="D28" s="116" t="s">
        <v>6</v>
      </c>
      <c r="E28" s="116">
        <v>1114</v>
      </c>
      <c r="F28" s="116">
        <v>779.8</v>
      </c>
      <c r="G28" s="116">
        <f>E28-F28</f>
        <v>334.20000000000005</v>
      </c>
      <c r="H28" s="116">
        <v>1114</v>
      </c>
      <c r="I28" s="116">
        <v>779.8</v>
      </c>
      <c r="J28" s="116">
        <v>334.20000000000005</v>
      </c>
      <c r="K28" s="116">
        <v>1114</v>
      </c>
      <c r="L28" s="116">
        <v>779.8</v>
      </c>
      <c r="M28" s="116">
        <v>334.20000000000005</v>
      </c>
      <c r="N28" s="116"/>
      <c r="O28" s="116"/>
      <c r="P28" s="116"/>
    </row>
    <row r="29" spans="1:16" x14ac:dyDescent="0.25">
      <c r="A29" s="189"/>
      <c r="B29" s="130"/>
      <c r="C29" s="130"/>
      <c r="D29" s="116" t="s">
        <v>7</v>
      </c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</row>
    <row r="30" spans="1:16" x14ac:dyDescent="0.25">
      <c r="A30" s="189"/>
      <c r="B30" s="130"/>
      <c r="C30" s="130"/>
      <c r="D30" s="116" t="s">
        <v>8</v>
      </c>
      <c r="E30" s="116">
        <f>SUM(E26:E29)</f>
        <v>1114</v>
      </c>
      <c r="F30" s="116">
        <f>SUM(F26:F29)</f>
        <v>779.8</v>
      </c>
      <c r="G30" s="116">
        <f>E30-F30</f>
        <v>334.20000000000005</v>
      </c>
      <c r="H30" s="116">
        <v>1114</v>
      </c>
      <c r="I30" s="116">
        <v>779.8</v>
      </c>
      <c r="J30" s="116">
        <v>334.20000000000005</v>
      </c>
      <c r="K30" s="116">
        <v>1114</v>
      </c>
      <c r="L30" s="116">
        <v>779.8</v>
      </c>
      <c r="M30" s="116">
        <v>334.20000000000005</v>
      </c>
      <c r="N30" s="116"/>
      <c r="O30" s="116"/>
      <c r="P30" s="116"/>
    </row>
    <row r="31" spans="1:16" x14ac:dyDescent="0.25">
      <c r="A31" s="189"/>
      <c r="B31" s="130"/>
      <c r="C31" s="130" t="s">
        <v>36</v>
      </c>
      <c r="D31" s="116" t="s">
        <v>4</v>
      </c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</row>
    <row r="32" spans="1:16" x14ac:dyDescent="0.25">
      <c r="A32" s="189"/>
      <c r="B32" s="130"/>
      <c r="C32" s="130"/>
      <c r="D32" s="116" t="s">
        <v>5</v>
      </c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</row>
    <row r="33" spans="1:16" x14ac:dyDescent="0.25">
      <c r="A33" s="189"/>
      <c r="B33" s="130"/>
      <c r="C33" s="130"/>
      <c r="D33" s="116" t="s">
        <v>6</v>
      </c>
      <c r="E33" s="116">
        <v>4937.5</v>
      </c>
      <c r="F33" s="116">
        <v>3456.25</v>
      </c>
      <c r="G33" s="116">
        <f>E33-F33</f>
        <v>1481.25</v>
      </c>
      <c r="H33" s="116">
        <v>4937.5</v>
      </c>
      <c r="I33" s="116">
        <v>3456.25</v>
      </c>
      <c r="J33" s="116">
        <v>1481.25</v>
      </c>
      <c r="K33" s="116">
        <v>4937.5</v>
      </c>
      <c r="L33" s="116">
        <v>3456.25</v>
      </c>
      <c r="M33" s="116">
        <v>1481.25</v>
      </c>
      <c r="N33" s="116"/>
      <c r="O33" s="116"/>
      <c r="P33" s="116"/>
    </row>
    <row r="34" spans="1:16" x14ac:dyDescent="0.25">
      <c r="A34" s="189"/>
      <c r="B34" s="130"/>
      <c r="C34" s="130"/>
      <c r="D34" s="116" t="s">
        <v>7</v>
      </c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</row>
    <row r="35" spans="1:16" x14ac:dyDescent="0.25">
      <c r="A35" s="189"/>
      <c r="B35" s="130"/>
      <c r="C35" s="130"/>
      <c r="D35" s="116" t="s">
        <v>8</v>
      </c>
      <c r="E35" s="116">
        <f>SUM(E31:E34)</f>
        <v>4937.5</v>
      </c>
      <c r="F35" s="116">
        <f>SUM(F31:F34)</f>
        <v>3456.25</v>
      </c>
      <c r="G35" s="116">
        <f>E35-F35</f>
        <v>1481.25</v>
      </c>
      <c r="H35" s="116">
        <v>4937.5</v>
      </c>
      <c r="I35" s="116">
        <v>3456.25</v>
      </c>
      <c r="J35" s="116">
        <v>1481.25</v>
      </c>
      <c r="K35" s="116">
        <v>4937.5</v>
      </c>
      <c r="L35" s="116">
        <v>3456.25</v>
      </c>
      <c r="M35" s="116">
        <v>1481.25</v>
      </c>
      <c r="N35" s="116"/>
      <c r="O35" s="116"/>
      <c r="P35" s="116"/>
    </row>
    <row r="36" spans="1:16" x14ac:dyDescent="0.25">
      <c r="A36" s="189"/>
      <c r="B36" s="130"/>
      <c r="C36" s="130" t="s">
        <v>37</v>
      </c>
      <c r="D36" s="116" t="s">
        <v>4</v>
      </c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</row>
    <row r="37" spans="1:16" x14ac:dyDescent="0.25">
      <c r="A37" s="189"/>
      <c r="B37" s="130"/>
      <c r="C37" s="130"/>
      <c r="D37" s="116" t="s">
        <v>5</v>
      </c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</row>
    <row r="38" spans="1:16" x14ac:dyDescent="0.25">
      <c r="A38" s="189"/>
      <c r="B38" s="130"/>
      <c r="C38" s="130"/>
      <c r="D38" s="116" t="s">
        <v>6</v>
      </c>
      <c r="E38" s="116">
        <v>958</v>
      </c>
      <c r="F38" s="116">
        <v>670.59999999999991</v>
      </c>
      <c r="G38" s="116">
        <f>E38-F38</f>
        <v>287.40000000000009</v>
      </c>
      <c r="H38" s="116">
        <v>958</v>
      </c>
      <c r="I38" s="116">
        <v>670.59999999999991</v>
      </c>
      <c r="J38" s="116">
        <v>287.40000000000009</v>
      </c>
      <c r="K38" s="116">
        <v>958</v>
      </c>
      <c r="L38" s="116">
        <v>670.59999999999991</v>
      </c>
      <c r="M38" s="116">
        <v>287.40000000000009</v>
      </c>
      <c r="N38" s="116"/>
      <c r="O38" s="116"/>
      <c r="P38" s="116"/>
    </row>
    <row r="39" spans="1:16" x14ac:dyDescent="0.25">
      <c r="A39" s="189"/>
      <c r="B39" s="130"/>
      <c r="C39" s="130"/>
      <c r="D39" s="116" t="s">
        <v>7</v>
      </c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</row>
    <row r="40" spans="1:16" x14ac:dyDescent="0.25">
      <c r="A40" s="189"/>
      <c r="B40" s="130"/>
      <c r="C40" s="130"/>
      <c r="D40" s="116" t="s">
        <v>8</v>
      </c>
      <c r="E40" s="116">
        <f>SUM(E36:E39)</f>
        <v>958</v>
      </c>
      <c r="F40" s="116">
        <f>SUM(F36:F39)</f>
        <v>670.59999999999991</v>
      </c>
      <c r="G40" s="116">
        <f>E40-F40</f>
        <v>287.40000000000009</v>
      </c>
      <c r="H40" s="116">
        <v>958</v>
      </c>
      <c r="I40" s="116">
        <v>670.59999999999991</v>
      </c>
      <c r="J40" s="116">
        <v>287.40000000000009</v>
      </c>
      <c r="K40" s="116">
        <v>958</v>
      </c>
      <c r="L40" s="116">
        <v>670.59999999999991</v>
      </c>
      <c r="M40" s="116">
        <v>287.40000000000009</v>
      </c>
      <c r="N40" s="116"/>
      <c r="O40" s="116"/>
      <c r="P40" s="116"/>
    </row>
    <row r="41" spans="1:16" ht="15" customHeight="1" x14ac:dyDescent="0.25">
      <c r="A41" s="165" t="s">
        <v>17</v>
      </c>
      <c r="B41" s="165" t="s">
        <v>18</v>
      </c>
      <c r="C41" s="196" t="s">
        <v>268</v>
      </c>
      <c r="D41" s="90" t="s">
        <v>4</v>
      </c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</row>
    <row r="42" spans="1:16" x14ac:dyDescent="0.25">
      <c r="A42" s="189"/>
      <c r="B42" s="189"/>
      <c r="C42" s="196"/>
      <c r="D42" s="90" t="s">
        <v>5</v>
      </c>
      <c r="E42" s="116">
        <v>2229</v>
      </c>
      <c r="F42" s="116">
        <v>1044.9988833333334</v>
      </c>
      <c r="G42" s="116">
        <f>E42-F42</f>
        <v>1184.0011166666666</v>
      </c>
      <c r="H42" s="116">
        <v>2229</v>
      </c>
      <c r="I42" s="116">
        <v>1044.9988833333334</v>
      </c>
      <c r="J42" s="116">
        <v>1184.0011166666666</v>
      </c>
      <c r="K42" s="116">
        <v>2229</v>
      </c>
      <c r="L42" s="116">
        <v>1044.9988833333334</v>
      </c>
      <c r="M42" s="116">
        <v>1184.0011166666666</v>
      </c>
      <c r="N42" s="116"/>
      <c r="O42" s="116"/>
      <c r="P42" s="116"/>
    </row>
    <row r="43" spans="1:16" x14ac:dyDescent="0.25">
      <c r="A43" s="189"/>
      <c r="B43" s="189"/>
      <c r="C43" s="196"/>
      <c r="D43" s="90" t="s">
        <v>6</v>
      </c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</row>
    <row r="44" spans="1:16" x14ac:dyDescent="0.25">
      <c r="A44" s="189"/>
      <c r="B44" s="189"/>
      <c r="C44" s="196"/>
      <c r="D44" s="90" t="s">
        <v>7</v>
      </c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</row>
    <row r="45" spans="1:16" x14ac:dyDescent="0.25">
      <c r="A45" s="189"/>
      <c r="B45" s="189"/>
      <c r="C45" s="196"/>
      <c r="D45" s="90" t="s">
        <v>8</v>
      </c>
      <c r="E45" s="116">
        <f>SUM(E41:E44)</f>
        <v>2229</v>
      </c>
      <c r="F45" s="116">
        <f>SUM(F41:F44)</f>
        <v>1044.9988833333334</v>
      </c>
      <c r="G45" s="116">
        <f>E45-F45</f>
        <v>1184.0011166666666</v>
      </c>
      <c r="H45" s="116">
        <v>2229</v>
      </c>
      <c r="I45" s="116">
        <v>1044.9988833333334</v>
      </c>
      <c r="J45" s="116">
        <v>1184.0011166666666</v>
      </c>
      <c r="K45" s="116">
        <v>2229</v>
      </c>
      <c r="L45" s="116">
        <v>1044.9988833333334</v>
      </c>
      <c r="M45" s="116">
        <v>1184.0011166666666</v>
      </c>
      <c r="N45" s="116"/>
      <c r="O45" s="116"/>
      <c r="P45" s="116"/>
    </row>
    <row r="46" spans="1:16" x14ac:dyDescent="0.25">
      <c r="A46" s="189"/>
      <c r="B46" s="189"/>
      <c r="C46" s="130" t="s">
        <v>269</v>
      </c>
      <c r="D46" s="91" t="s">
        <v>4</v>
      </c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</row>
    <row r="47" spans="1:16" x14ac:dyDescent="0.25">
      <c r="A47" s="189"/>
      <c r="B47" s="189"/>
      <c r="C47" s="130"/>
      <c r="D47" s="91" t="s">
        <v>5</v>
      </c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</row>
    <row r="48" spans="1:16" x14ac:dyDescent="0.25">
      <c r="A48" s="189"/>
      <c r="B48" s="189"/>
      <c r="C48" s="130"/>
      <c r="D48" s="91" t="s">
        <v>6</v>
      </c>
      <c r="E48" s="116">
        <v>3480</v>
      </c>
      <c r="F48" s="116">
        <v>613.11207333333323</v>
      </c>
      <c r="G48" s="116">
        <f>E48-F48</f>
        <v>2866.8879266666668</v>
      </c>
      <c r="H48" s="116">
        <v>3480</v>
      </c>
      <c r="I48" s="116">
        <v>613.11207333333323</v>
      </c>
      <c r="J48" s="116">
        <v>2866.8879266666668</v>
      </c>
      <c r="K48" s="116">
        <v>3480</v>
      </c>
      <c r="L48" s="116">
        <v>613.11207333333323</v>
      </c>
      <c r="M48" s="116">
        <v>2866.8879266666668</v>
      </c>
      <c r="N48" s="116"/>
      <c r="O48" s="116"/>
      <c r="P48" s="116"/>
    </row>
    <row r="49" spans="1:16" x14ac:dyDescent="0.25">
      <c r="A49" s="189"/>
      <c r="B49" s="189"/>
      <c r="C49" s="130"/>
      <c r="D49" s="91" t="s">
        <v>7</v>
      </c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</row>
    <row r="50" spans="1:16" x14ac:dyDescent="0.25">
      <c r="A50" s="189"/>
      <c r="B50" s="189"/>
      <c r="C50" s="130"/>
      <c r="D50" s="91" t="s">
        <v>8</v>
      </c>
      <c r="E50" s="116">
        <f>SUM(E46:E49)</f>
        <v>3480</v>
      </c>
      <c r="F50" s="116">
        <f t="shared" ref="F50:G50" si="3">SUM(F46:F49)</f>
        <v>613.11207333333323</v>
      </c>
      <c r="G50" s="116">
        <f t="shared" si="3"/>
        <v>2866.8879266666668</v>
      </c>
      <c r="H50" s="116">
        <v>3480</v>
      </c>
      <c r="I50" s="116">
        <v>613.11207333333323</v>
      </c>
      <c r="J50" s="116">
        <v>2866.8879266666668</v>
      </c>
      <c r="K50" s="116">
        <v>3480</v>
      </c>
      <c r="L50" s="116">
        <v>613.11207333333323</v>
      </c>
      <c r="M50" s="116">
        <v>2866.8879266666668</v>
      </c>
      <c r="N50" s="116"/>
      <c r="O50" s="116"/>
      <c r="P50" s="116"/>
    </row>
    <row r="51" spans="1:16" x14ac:dyDescent="0.25">
      <c r="A51" s="189"/>
      <c r="B51" s="189"/>
      <c r="C51" s="130" t="s">
        <v>270</v>
      </c>
      <c r="D51" s="91" t="s">
        <v>4</v>
      </c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</row>
    <row r="52" spans="1:16" x14ac:dyDescent="0.25">
      <c r="A52" s="189"/>
      <c r="B52" s="189"/>
      <c r="C52" s="130"/>
      <c r="D52" s="91" t="s">
        <v>5</v>
      </c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</row>
    <row r="53" spans="1:16" x14ac:dyDescent="0.25">
      <c r="A53" s="189"/>
      <c r="B53" s="189"/>
      <c r="C53" s="130"/>
      <c r="D53" s="91" t="s">
        <v>6</v>
      </c>
      <c r="E53" s="116">
        <v>1600</v>
      </c>
      <c r="F53" s="116">
        <v>694.33029333333332</v>
      </c>
      <c r="G53" s="116">
        <f t="shared" ref="G53:G75" si="4">E53-F53</f>
        <v>905.66970666666668</v>
      </c>
      <c r="H53" s="116">
        <v>1600</v>
      </c>
      <c r="I53" s="116">
        <v>694.33029333333332</v>
      </c>
      <c r="J53" s="116">
        <v>905.66970666666668</v>
      </c>
      <c r="K53" s="116">
        <v>1600</v>
      </c>
      <c r="L53" s="116">
        <v>694.33029333333332</v>
      </c>
      <c r="M53" s="116">
        <v>905.66970666666668</v>
      </c>
      <c r="N53" s="116"/>
      <c r="O53" s="116"/>
      <c r="P53" s="116"/>
    </row>
    <row r="54" spans="1:16" x14ac:dyDescent="0.25">
      <c r="A54" s="189"/>
      <c r="B54" s="189"/>
      <c r="C54" s="130"/>
      <c r="D54" s="91" t="s">
        <v>7</v>
      </c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</row>
    <row r="55" spans="1:16" x14ac:dyDescent="0.25">
      <c r="A55" s="189"/>
      <c r="B55" s="189"/>
      <c r="C55" s="130"/>
      <c r="D55" s="91" t="s">
        <v>8</v>
      </c>
      <c r="E55" s="116">
        <f>SUM(E51:E54)</f>
        <v>1600</v>
      </c>
      <c r="F55" s="116">
        <f t="shared" ref="F55:G55" si="5">SUM(F51:F54)</f>
        <v>694.33029333333332</v>
      </c>
      <c r="G55" s="116">
        <f t="shared" si="5"/>
        <v>905.66970666666668</v>
      </c>
      <c r="H55" s="116">
        <v>1600</v>
      </c>
      <c r="I55" s="116">
        <v>694.33029333333332</v>
      </c>
      <c r="J55" s="116">
        <v>905.66970666666668</v>
      </c>
      <c r="K55" s="116">
        <v>1600</v>
      </c>
      <c r="L55" s="116">
        <v>694.33029333333332</v>
      </c>
      <c r="M55" s="116">
        <v>905.66970666666668</v>
      </c>
      <c r="N55" s="116"/>
      <c r="O55" s="116"/>
      <c r="P55" s="116"/>
    </row>
    <row r="56" spans="1:16" x14ac:dyDescent="0.25">
      <c r="A56" s="189"/>
      <c r="B56" s="189"/>
      <c r="C56" s="130" t="s">
        <v>271</v>
      </c>
      <c r="D56" s="91" t="s">
        <v>4</v>
      </c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</row>
    <row r="57" spans="1:16" x14ac:dyDescent="0.25">
      <c r="A57" s="189"/>
      <c r="B57" s="189"/>
      <c r="C57" s="130"/>
      <c r="D57" s="91" t="s">
        <v>5</v>
      </c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</row>
    <row r="58" spans="1:16" x14ac:dyDescent="0.25">
      <c r="A58" s="189"/>
      <c r="B58" s="189"/>
      <c r="C58" s="130"/>
      <c r="D58" s="91" t="s">
        <v>6</v>
      </c>
      <c r="E58" s="116">
        <v>1000</v>
      </c>
      <c r="F58" s="116">
        <v>213.44984333333335</v>
      </c>
      <c r="G58" s="116">
        <f t="shared" si="4"/>
        <v>786.55015666666668</v>
      </c>
      <c r="H58" s="116">
        <v>1000</v>
      </c>
      <c r="I58" s="116">
        <v>213.44984333333335</v>
      </c>
      <c r="J58" s="116">
        <v>786.55015666666668</v>
      </c>
      <c r="K58" s="116">
        <v>1000</v>
      </c>
      <c r="L58" s="116">
        <v>213.44984333333335</v>
      </c>
      <c r="M58" s="116">
        <v>786.55015666666668</v>
      </c>
      <c r="N58" s="116"/>
      <c r="O58" s="116"/>
      <c r="P58" s="116"/>
    </row>
    <row r="59" spans="1:16" x14ac:dyDescent="0.25">
      <c r="A59" s="189"/>
      <c r="B59" s="189"/>
      <c r="C59" s="130"/>
      <c r="D59" s="91" t="s">
        <v>7</v>
      </c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</row>
    <row r="60" spans="1:16" x14ac:dyDescent="0.25">
      <c r="A60" s="189"/>
      <c r="B60" s="189"/>
      <c r="C60" s="130"/>
      <c r="D60" s="91" t="s">
        <v>8</v>
      </c>
      <c r="E60" s="116">
        <f>SUM(E56:E59)</f>
        <v>1000</v>
      </c>
      <c r="F60" s="116">
        <f t="shared" ref="F60" si="6">SUM(F56:F59)</f>
        <v>213.44984333333335</v>
      </c>
      <c r="G60" s="116">
        <f t="shared" si="4"/>
        <v>786.55015666666668</v>
      </c>
      <c r="H60" s="116">
        <v>1000</v>
      </c>
      <c r="I60" s="116">
        <v>213.44984333333335</v>
      </c>
      <c r="J60" s="116">
        <v>786.55015666666668</v>
      </c>
      <c r="K60" s="116">
        <v>1000</v>
      </c>
      <c r="L60" s="116">
        <v>213.44984333333335</v>
      </c>
      <c r="M60" s="116">
        <v>786.55015666666668</v>
      </c>
      <c r="N60" s="116"/>
      <c r="O60" s="116"/>
      <c r="P60" s="116"/>
    </row>
    <row r="61" spans="1:16" x14ac:dyDescent="0.25">
      <c r="A61" s="189"/>
      <c r="B61" s="189"/>
      <c r="C61" s="130" t="s">
        <v>272</v>
      </c>
      <c r="D61" s="91" t="s">
        <v>4</v>
      </c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</row>
    <row r="62" spans="1:16" x14ac:dyDescent="0.25">
      <c r="A62" s="189"/>
      <c r="B62" s="189"/>
      <c r="C62" s="130"/>
      <c r="D62" s="91" t="s">
        <v>5</v>
      </c>
      <c r="E62" s="116">
        <v>1500</v>
      </c>
      <c r="F62" s="116">
        <v>1176.1069966666666</v>
      </c>
      <c r="G62" s="116">
        <f t="shared" si="4"/>
        <v>323.89300333333335</v>
      </c>
      <c r="H62" s="116">
        <v>1500</v>
      </c>
      <c r="I62" s="116">
        <v>1176.1069966666666</v>
      </c>
      <c r="J62" s="116">
        <v>323.89300333333335</v>
      </c>
      <c r="K62" s="116">
        <v>1500</v>
      </c>
      <c r="L62" s="116">
        <v>1176.1069966666666</v>
      </c>
      <c r="M62" s="116">
        <v>323.89300333333335</v>
      </c>
      <c r="N62" s="116"/>
      <c r="O62" s="116"/>
      <c r="P62" s="116"/>
    </row>
    <row r="63" spans="1:16" x14ac:dyDescent="0.25">
      <c r="A63" s="189"/>
      <c r="B63" s="189"/>
      <c r="C63" s="130"/>
      <c r="D63" s="91" t="s">
        <v>6</v>
      </c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</row>
    <row r="64" spans="1:16" x14ac:dyDescent="0.25">
      <c r="A64" s="189"/>
      <c r="B64" s="189"/>
      <c r="C64" s="130"/>
      <c r="D64" s="91" t="s">
        <v>7</v>
      </c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</row>
    <row r="65" spans="1:16" x14ac:dyDescent="0.25">
      <c r="A65" s="189"/>
      <c r="B65" s="189"/>
      <c r="C65" s="130"/>
      <c r="D65" s="91" t="s">
        <v>8</v>
      </c>
      <c r="E65" s="116">
        <f>SUM(E61:E64)</f>
        <v>1500</v>
      </c>
      <c r="F65" s="116">
        <f t="shared" ref="F65" si="7">SUM(F61:F64)</f>
        <v>1176.1069966666666</v>
      </c>
      <c r="G65" s="116">
        <f t="shared" si="4"/>
        <v>323.89300333333335</v>
      </c>
      <c r="H65" s="116">
        <v>1500</v>
      </c>
      <c r="I65" s="116">
        <v>1176.1069966666666</v>
      </c>
      <c r="J65" s="116">
        <v>323.89300333333335</v>
      </c>
      <c r="K65" s="116">
        <v>1500</v>
      </c>
      <c r="L65" s="116">
        <v>1176.1069966666666</v>
      </c>
      <c r="M65" s="116">
        <v>323.89300333333335</v>
      </c>
      <c r="N65" s="116"/>
      <c r="O65" s="116"/>
      <c r="P65" s="116"/>
    </row>
    <row r="66" spans="1:16" ht="15" customHeight="1" x14ac:dyDescent="0.25">
      <c r="A66" s="189"/>
      <c r="B66" s="189"/>
      <c r="C66" s="130" t="s">
        <v>273</v>
      </c>
      <c r="D66" s="91" t="s">
        <v>4</v>
      </c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</row>
    <row r="67" spans="1:16" x14ac:dyDescent="0.25">
      <c r="A67" s="189"/>
      <c r="B67" s="189"/>
      <c r="C67" s="130"/>
      <c r="D67" s="91" t="s">
        <v>5</v>
      </c>
      <c r="E67" s="116">
        <v>1340</v>
      </c>
      <c r="F67" s="116">
        <v>176.94234000000003</v>
      </c>
      <c r="G67" s="116">
        <f>E67-F67</f>
        <v>1163.0576599999999</v>
      </c>
      <c r="H67" s="116">
        <v>1340</v>
      </c>
      <c r="I67" s="116">
        <v>176.94234000000003</v>
      </c>
      <c r="J67" s="116">
        <v>1163.0576599999999</v>
      </c>
      <c r="K67" s="116">
        <v>1340</v>
      </c>
      <c r="L67" s="116">
        <v>176.94234000000003</v>
      </c>
      <c r="M67" s="116">
        <v>1163.0576599999999</v>
      </c>
      <c r="N67" s="116"/>
      <c r="O67" s="116"/>
      <c r="P67" s="116"/>
    </row>
    <row r="68" spans="1:16" x14ac:dyDescent="0.25">
      <c r="A68" s="189"/>
      <c r="B68" s="189"/>
      <c r="C68" s="130"/>
      <c r="D68" s="91" t="s">
        <v>6</v>
      </c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</row>
    <row r="69" spans="1:16" x14ac:dyDescent="0.25">
      <c r="A69" s="189"/>
      <c r="B69" s="189"/>
      <c r="C69" s="130"/>
      <c r="D69" s="91" t="s">
        <v>7</v>
      </c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</row>
    <row r="70" spans="1:16" x14ac:dyDescent="0.25">
      <c r="A70" s="189"/>
      <c r="B70" s="189"/>
      <c r="C70" s="130"/>
      <c r="D70" s="91" t="s">
        <v>8</v>
      </c>
      <c r="E70" s="116">
        <f>SUM(E66:E69)</f>
        <v>1340</v>
      </c>
      <c r="F70" s="116">
        <f t="shared" ref="F70:G70" si="8">SUM(F66:F69)</f>
        <v>176.94234000000003</v>
      </c>
      <c r="G70" s="116">
        <f t="shared" si="8"/>
        <v>1163.0576599999999</v>
      </c>
      <c r="H70" s="116">
        <v>1340</v>
      </c>
      <c r="I70" s="116">
        <v>176.94234000000003</v>
      </c>
      <c r="J70" s="116">
        <v>1163.0576599999999</v>
      </c>
      <c r="K70" s="116">
        <v>1340</v>
      </c>
      <c r="L70" s="116">
        <v>176.94234000000003</v>
      </c>
      <c r="M70" s="116">
        <v>1163.0576599999999</v>
      </c>
      <c r="N70" s="116"/>
      <c r="O70" s="116"/>
      <c r="P70" s="116"/>
    </row>
    <row r="71" spans="1:16" ht="15" customHeight="1" x14ac:dyDescent="0.25">
      <c r="A71" s="189"/>
      <c r="B71" s="189"/>
      <c r="C71" s="130" t="s">
        <v>274</v>
      </c>
      <c r="D71" s="91" t="s">
        <v>4</v>
      </c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</row>
    <row r="72" spans="1:16" x14ac:dyDescent="0.25">
      <c r="A72" s="189"/>
      <c r="B72" s="189"/>
      <c r="C72" s="130"/>
      <c r="D72" s="91" t="s">
        <v>5</v>
      </c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</row>
    <row r="73" spans="1:16" x14ac:dyDescent="0.25">
      <c r="A73" s="189"/>
      <c r="B73" s="189"/>
      <c r="C73" s="130"/>
      <c r="D73" s="91" t="s">
        <v>6</v>
      </c>
      <c r="E73" s="116">
        <v>875</v>
      </c>
      <c r="F73" s="116">
        <v>473.33362333333338</v>
      </c>
      <c r="G73" s="116">
        <f>E73-F73</f>
        <v>401.66637666666662</v>
      </c>
      <c r="H73" s="116">
        <v>875</v>
      </c>
      <c r="I73" s="116">
        <v>473.33362333333338</v>
      </c>
      <c r="J73" s="116">
        <v>401.66637666666662</v>
      </c>
      <c r="K73" s="116">
        <v>875</v>
      </c>
      <c r="L73" s="116">
        <v>473.33362333333338</v>
      </c>
      <c r="M73" s="116">
        <v>401.66637666666662</v>
      </c>
      <c r="N73" s="116"/>
      <c r="O73" s="116"/>
      <c r="P73" s="116"/>
    </row>
    <row r="74" spans="1:16" x14ac:dyDescent="0.25">
      <c r="A74" s="189"/>
      <c r="B74" s="189"/>
      <c r="C74" s="130"/>
      <c r="D74" s="91" t="s">
        <v>7</v>
      </c>
      <c r="E74" s="116">
        <v>90</v>
      </c>
      <c r="F74" s="116">
        <v>35.928069999999998</v>
      </c>
      <c r="G74" s="116">
        <f t="shared" si="4"/>
        <v>54.071930000000002</v>
      </c>
      <c r="H74" s="116">
        <v>90</v>
      </c>
      <c r="I74" s="116">
        <v>35.928069999999998</v>
      </c>
      <c r="J74" s="116">
        <v>54.071930000000002</v>
      </c>
      <c r="K74" s="116">
        <v>90</v>
      </c>
      <c r="L74" s="116">
        <v>35.928069999999998</v>
      </c>
      <c r="M74" s="116">
        <v>54.071930000000002</v>
      </c>
      <c r="N74" s="116"/>
      <c r="O74" s="116"/>
      <c r="P74" s="116"/>
    </row>
    <row r="75" spans="1:16" x14ac:dyDescent="0.25">
      <c r="A75" s="189"/>
      <c r="B75" s="189"/>
      <c r="C75" s="130"/>
      <c r="D75" s="91" t="s">
        <v>8</v>
      </c>
      <c r="E75" s="116">
        <f>SUM(E71:E74)</f>
        <v>965</v>
      </c>
      <c r="F75" s="116">
        <f t="shared" ref="F75" si="9">SUM(F71:F74)</f>
        <v>509.26169333333337</v>
      </c>
      <c r="G75" s="116">
        <f t="shared" si="4"/>
        <v>455.73830666666663</v>
      </c>
      <c r="H75" s="116">
        <v>965</v>
      </c>
      <c r="I75" s="116">
        <v>509.26169333333337</v>
      </c>
      <c r="J75" s="116">
        <v>455.73830666666663</v>
      </c>
      <c r="K75" s="116">
        <v>965</v>
      </c>
      <c r="L75" s="116">
        <v>509.26169333333337</v>
      </c>
      <c r="M75" s="116">
        <v>455.73830666666663</v>
      </c>
      <c r="N75" s="116"/>
      <c r="O75" s="116"/>
      <c r="P75" s="116"/>
    </row>
    <row r="76" spans="1:16" x14ac:dyDescent="0.25">
      <c r="A76" s="189"/>
      <c r="B76" s="189"/>
      <c r="C76" s="130" t="s">
        <v>295</v>
      </c>
      <c r="D76" s="91" t="s">
        <v>4</v>
      </c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</row>
    <row r="77" spans="1:16" x14ac:dyDescent="0.25">
      <c r="A77" s="189"/>
      <c r="B77" s="189"/>
      <c r="C77" s="130"/>
      <c r="D77" s="91" t="s">
        <v>5</v>
      </c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</row>
    <row r="78" spans="1:16" x14ac:dyDescent="0.25">
      <c r="A78" s="189"/>
      <c r="B78" s="189"/>
      <c r="C78" s="130"/>
      <c r="D78" s="91" t="s">
        <v>6</v>
      </c>
      <c r="E78" s="116"/>
      <c r="F78" s="116"/>
      <c r="G78" s="116"/>
      <c r="H78" s="116">
        <v>552</v>
      </c>
      <c r="I78" s="116">
        <v>81.333333333333329</v>
      </c>
      <c r="J78" s="116">
        <v>470.66666666666669</v>
      </c>
      <c r="K78" s="116">
        <v>552</v>
      </c>
      <c r="L78" s="116">
        <v>81.333333333333329</v>
      </c>
      <c r="M78" s="116">
        <v>470.66666666666669</v>
      </c>
      <c r="N78" s="116"/>
      <c r="O78" s="116"/>
      <c r="P78" s="116"/>
    </row>
    <row r="79" spans="1:16" x14ac:dyDescent="0.25">
      <c r="A79" s="189"/>
      <c r="B79" s="189"/>
      <c r="C79" s="130"/>
      <c r="D79" s="91" t="s">
        <v>7</v>
      </c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</row>
    <row r="80" spans="1:16" x14ac:dyDescent="0.25">
      <c r="A80" s="189"/>
      <c r="B80" s="189"/>
      <c r="C80" s="130"/>
      <c r="D80" s="91" t="s">
        <v>8</v>
      </c>
      <c r="E80" s="116"/>
      <c r="F80" s="116"/>
      <c r="G80" s="116"/>
      <c r="H80" s="116">
        <v>552</v>
      </c>
      <c r="I80" s="116">
        <v>81.333333333333329</v>
      </c>
      <c r="J80" s="116">
        <v>470.66666666666669</v>
      </c>
      <c r="K80" s="116">
        <v>552</v>
      </c>
      <c r="L80" s="116">
        <v>81.333333333333329</v>
      </c>
      <c r="M80" s="116">
        <v>470.66666666666669</v>
      </c>
      <c r="N80" s="116"/>
      <c r="O80" s="116"/>
      <c r="P80" s="116"/>
    </row>
    <row r="81" spans="1:16" x14ac:dyDescent="0.25">
      <c r="A81" s="189"/>
      <c r="B81" s="189"/>
      <c r="C81" s="130" t="s">
        <v>296</v>
      </c>
      <c r="D81" s="91" t="s">
        <v>4</v>
      </c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</row>
    <row r="82" spans="1:16" x14ac:dyDescent="0.25">
      <c r="A82" s="189"/>
      <c r="B82" s="189"/>
      <c r="C82" s="130"/>
      <c r="D82" s="91" t="s">
        <v>5</v>
      </c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</row>
    <row r="83" spans="1:16" x14ac:dyDescent="0.25">
      <c r="A83" s="189"/>
      <c r="B83" s="189"/>
      <c r="C83" s="130"/>
      <c r="D83" s="91" t="s">
        <v>6</v>
      </c>
      <c r="E83" s="116"/>
      <c r="F83" s="116"/>
      <c r="G83" s="116"/>
      <c r="H83" s="116">
        <v>640</v>
      </c>
      <c r="I83" s="116">
        <v>782</v>
      </c>
      <c r="J83" s="116">
        <v>-142</v>
      </c>
      <c r="K83" s="116">
        <v>640</v>
      </c>
      <c r="L83" s="116">
        <v>782</v>
      </c>
      <c r="M83" s="116">
        <v>-142</v>
      </c>
      <c r="N83" s="116"/>
      <c r="O83" s="116"/>
      <c r="P83" s="116"/>
    </row>
    <row r="84" spans="1:16" x14ac:dyDescent="0.25">
      <c r="A84" s="189"/>
      <c r="B84" s="189"/>
      <c r="C84" s="130"/>
      <c r="D84" s="91" t="s">
        <v>7</v>
      </c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</row>
    <row r="85" spans="1:16" x14ac:dyDescent="0.25">
      <c r="A85" s="166"/>
      <c r="B85" s="166"/>
      <c r="C85" s="130"/>
      <c r="D85" s="91" t="s">
        <v>8</v>
      </c>
      <c r="E85" s="116"/>
      <c r="F85" s="116"/>
      <c r="G85" s="116"/>
      <c r="H85" s="116">
        <v>640</v>
      </c>
      <c r="I85" s="116">
        <v>782</v>
      </c>
      <c r="J85" s="116">
        <v>-142</v>
      </c>
      <c r="K85" s="116">
        <v>640</v>
      </c>
      <c r="L85" s="116">
        <v>782</v>
      </c>
      <c r="M85" s="116">
        <v>-142</v>
      </c>
      <c r="N85" s="116"/>
      <c r="O85" s="116"/>
      <c r="P85" s="116"/>
    </row>
    <row r="86" spans="1:16" ht="15" customHeight="1" x14ac:dyDescent="0.25">
      <c r="A86" s="134" t="s">
        <v>55</v>
      </c>
      <c r="B86" s="134" t="s">
        <v>56</v>
      </c>
      <c r="C86" s="123" t="s">
        <v>247</v>
      </c>
      <c r="D86" s="116" t="s">
        <v>4</v>
      </c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</row>
    <row r="87" spans="1:16" x14ac:dyDescent="0.25">
      <c r="A87" s="135"/>
      <c r="B87" s="135"/>
      <c r="C87" s="123"/>
      <c r="D87" s="116" t="s">
        <v>5</v>
      </c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</row>
    <row r="88" spans="1:16" x14ac:dyDescent="0.25">
      <c r="A88" s="135"/>
      <c r="B88" s="135"/>
      <c r="C88" s="123"/>
      <c r="D88" s="116" t="s">
        <v>6</v>
      </c>
      <c r="E88" s="116">
        <v>1040</v>
      </c>
      <c r="F88" s="116">
        <v>23.7</v>
      </c>
      <c r="G88" s="116">
        <v>1016.3</v>
      </c>
      <c r="H88" s="116">
        <v>1040</v>
      </c>
      <c r="I88" s="116">
        <v>65.666666666666671</v>
      </c>
      <c r="J88" s="116">
        <v>974.33333333333337</v>
      </c>
      <c r="K88" s="116">
        <v>1040</v>
      </c>
      <c r="L88" s="116">
        <v>131.15083000000001</v>
      </c>
      <c r="M88" s="116">
        <v>908.84916999999996</v>
      </c>
      <c r="N88" s="116"/>
      <c r="O88" s="116"/>
      <c r="P88" s="116"/>
    </row>
    <row r="89" spans="1:16" x14ac:dyDescent="0.25">
      <c r="A89" s="135"/>
      <c r="B89" s="135"/>
      <c r="C89" s="123"/>
      <c r="D89" s="116" t="s">
        <v>7</v>
      </c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</row>
    <row r="90" spans="1:16" x14ac:dyDescent="0.25">
      <c r="A90" s="135"/>
      <c r="B90" s="135"/>
      <c r="C90" s="123"/>
      <c r="D90" s="116" t="s">
        <v>8</v>
      </c>
      <c r="E90" s="116">
        <v>1040</v>
      </c>
      <c r="F90" s="116">
        <v>23.7</v>
      </c>
      <c r="G90" s="116">
        <v>1016.3</v>
      </c>
      <c r="H90" s="116">
        <v>1040</v>
      </c>
      <c r="I90" s="116">
        <v>65.666666666666671</v>
      </c>
      <c r="J90" s="116">
        <v>974.33333333333337</v>
      </c>
      <c r="K90" s="116">
        <v>1040</v>
      </c>
      <c r="L90" s="116">
        <v>131.15083000000001</v>
      </c>
      <c r="M90" s="116">
        <v>908.84916999999996</v>
      </c>
      <c r="N90" s="116"/>
      <c r="O90" s="116"/>
      <c r="P90" s="116"/>
    </row>
    <row r="91" spans="1:16" ht="15" customHeight="1" x14ac:dyDescent="0.25">
      <c r="A91" s="135"/>
      <c r="B91" s="135"/>
      <c r="C91" s="123" t="s">
        <v>248</v>
      </c>
      <c r="D91" s="116" t="s">
        <v>4</v>
      </c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</row>
    <row r="92" spans="1:16" x14ac:dyDescent="0.25">
      <c r="A92" s="135"/>
      <c r="B92" s="135"/>
      <c r="C92" s="123"/>
      <c r="D92" s="116" t="s">
        <v>5</v>
      </c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</row>
    <row r="93" spans="1:16" x14ac:dyDescent="0.25">
      <c r="A93" s="135"/>
      <c r="B93" s="135"/>
      <c r="C93" s="123"/>
      <c r="D93" s="116" t="s">
        <v>6</v>
      </c>
      <c r="E93" s="116">
        <v>4044</v>
      </c>
      <c r="F93" s="116">
        <v>895.7</v>
      </c>
      <c r="G93" s="116">
        <v>3148.3</v>
      </c>
      <c r="H93" s="116">
        <v>4044</v>
      </c>
      <c r="I93" s="116">
        <v>315.33333333333331</v>
      </c>
      <c r="J93" s="116">
        <v>3728.6666666666665</v>
      </c>
      <c r="K93" s="116">
        <v>4044</v>
      </c>
      <c r="L93" s="116">
        <v>0</v>
      </c>
      <c r="M93" s="116">
        <v>4044</v>
      </c>
      <c r="N93" s="116"/>
      <c r="O93" s="116"/>
      <c r="P93" s="116"/>
    </row>
    <row r="94" spans="1:16" x14ac:dyDescent="0.25">
      <c r="A94" s="135"/>
      <c r="B94" s="135"/>
      <c r="C94" s="123"/>
      <c r="D94" s="116" t="s">
        <v>7</v>
      </c>
      <c r="E94" s="116"/>
      <c r="F94" s="116"/>
      <c r="G94" s="116"/>
      <c r="H94" s="116"/>
      <c r="I94" s="58"/>
      <c r="J94" s="116"/>
      <c r="K94" s="116"/>
      <c r="L94" s="58"/>
      <c r="M94" s="116"/>
      <c r="N94" s="116"/>
      <c r="O94" s="58"/>
      <c r="P94" s="116"/>
    </row>
    <row r="95" spans="1:16" x14ac:dyDescent="0.25">
      <c r="A95" s="135"/>
      <c r="B95" s="135"/>
      <c r="C95" s="123"/>
      <c r="D95" s="116" t="s">
        <v>8</v>
      </c>
      <c r="E95" s="116">
        <v>4044</v>
      </c>
      <c r="F95" s="116">
        <v>895.7</v>
      </c>
      <c r="G95" s="116">
        <v>3148.3</v>
      </c>
      <c r="H95" s="116">
        <v>4044</v>
      </c>
      <c r="I95" s="116">
        <v>315.33333333333331</v>
      </c>
      <c r="J95" s="116">
        <v>3728.6666666666665</v>
      </c>
      <c r="K95" s="116">
        <v>4044</v>
      </c>
      <c r="L95" s="116">
        <v>0</v>
      </c>
      <c r="M95" s="116">
        <v>4044</v>
      </c>
      <c r="N95" s="116"/>
      <c r="O95" s="116"/>
      <c r="P95" s="116"/>
    </row>
    <row r="96" spans="1:16" x14ac:dyDescent="0.25">
      <c r="A96" s="135"/>
      <c r="B96" s="135"/>
      <c r="C96" s="123" t="s">
        <v>249</v>
      </c>
      <c r="D96" s="116" t="s">
        <v>4</v>
      </c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</row>
    <row r="97" spans="1:16" x14ac:dyDescent="0.25">
      <c r="A97" s="135"/>
      <c r="B97" s="135"/>
      <c r="C97" s="123"/>
      <c r="D97" s="116" t="s">
        <v>5</v>
      </c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</row>
    <row r="98" spans="1:16" x14ac:dyDescent="0.25">
      <c r="A98" s="135"/>
      <c r="B98" s="135"/>
      <c r="C98" s="123"/>
      <c r="D98" s="116" t="s">
        <v>6</v>
      </c>
      <c r="E98" s="116">
        <v>792</v>
      </c>
      <c r="F98" s="116">
        <v>244.7</v>
      </c>
      <c r="G98" s="116">
        <v>547.29999999999995</v>
      </c>
      <c r="H98" s="116">
        <v>792</v>
      </c>
      <c r="I98" s="116">
        <v>272.66666666666669</v>
      </c>
      <c r="J98" s="116">
        <v>519.33333333333326</v>
      </c>
      <c r="K98" s="116">
        <v>792</v>
      </c>
      <c r="L98" s="116">
        <v>271.92324000000002</v>
      </c>
      <c r="M98" s="116">
        <v>520.07675999999992</v>
      </c>
      <c r="N98" s="116"/>
      <c r="O98" s="116"/>
      <c r="P98" s="116"/>
    </row>
    <row r="99" spans="1:16" x14ac:dyDescent="0.25">
      <c r="A99" s="135"/>
      <c r="B99" s="135"/>
      <c r="C99" s="123"/>
      <c r="D99" s="116" t="s">
        <v>7</v>
      </c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</row>
    <row r="100" spans="1:16" x14ac:dyDescent="0.25">
      <c r="A100" s="135"/>
      <c r="B100" s="135"/>
      <c r="C100" s="123"/>
      <c r="D100" s="116" t="s">
        <v>8</v>
      </c>
      <c r="E100" s="116">
        <v>792</v>
      </c>
      <c r="F100" s="116">
        <v>244.7</v>
      </c>
      <c r="G100" s="116">
        <v>547.29999999999995</v>
      </c>
      <c r="H100" s="116">
        <v>792</v>
      </c>
      <c r="I100" s="116">
        <v>272.66666666666669</v>
      </c>
      <c r="J100" s="116">
        <v>519.33333333333326</v>
      </c>
      <c r="K100" s="116">
        <v>792</v>
      </c>
      <c r="L100" s="116">
        <v>271.92324000000002</v>
      </c>
      <c r="M100" s="116">
        <v>520.07675999999992</v>
      </c>
      <c r="N100" s="116"/>
      <c r="O100" s="116"/>
      <c r="P100" s="116"/>
    </row>
    <row r="101" spans="1:16" x14ac:dyDescent="0.25">
      <c r="A101" s="135"/>
      <c r="B101" s="135"/>
      <c r="C101" s="197" t="s">
        <v>250</v>
      </c>
      <c r="D101" s="24" t="s">
        <v>4</v>
      </c>
      <c r="E101" s="24"/>
      <c r="F101" s="24"/>
      <c r="G101" s="24"/>
      <c r="H101" s="116"/>
      <c r="I101" s="116"/>
      <c r="J101" s="116"/>
      <c r="K101" s="116"/>
      <c r="L101" s="116"/>
      <c r="M101" s="116"/>
      <c r="N101" s="116"/>
      <c r="O101" s="116"/>
      <c r="P101" s="116"/>
    </row>
    <row r="102" spans="1:16" x14ac:dyDescent="0.25">
      <c r="A102" s="135"/>
      <c r="B102" s="135"/>
      <c r="C102" s="197"/>
      <c r="D102" s="24" t="s">
        <v>5</v>
      </c>
      <c r="E102" s="24"/>
      <c r="F102" s="24"/>
      <c r="G102" s="24"/>
      <c r="H102" s="116"/>
      <c r="I102" s="116"/>
      <c r="J102" s="116"/>
      <c r="K102" s="116"/>
      <c r="L102" s="116"/>
      <c r="M102" s="116"/>
      <c r="N102" s="116"/>
      <c r="O102" s="116"/>
      <c r="P102" s="116"/>
    </row>
    <row r="103" spans="1:16" x14ac:dyDescent="0.25">
      <c r="A103" s="135"/>
      <c r="B103" s="135"/>
      <c r="C103" s="197"/>
      <c r="D103" s="24" t="s">
        <v>6</v>
      </c>
      <c r="E103" s="24"/>
      <c r="F103" s="24"/>
      <c r="G103" s="24"/>
      <c r="H103" s="116"/>
      <c r="I103" s="116"/>
      <c r="J103" s="116"/>
      <c r="K103" s="116"/>
      <c r="L103" s="116"/>
      <c r="M103" s="116"/>
      <c r="N103" s="116"/>
      <c r="O103" s="116"/>
      <c r="P103" s="116"/>
    </row>
    <row r="104" spans="1:16" x14ac:dyDescent="0.25">
      <c r="A104" s="135"/>
      <c r="B104" s="135"/>
      <c r="C104" s="197"/>
      <c r="D104" s="24" t="s">
        <v>7</v>
      </c>
      <c r="E104" s="24">
        <v>2450</v>
      </c>
      <c r="F104" s="24">
        <v>455.7</v>
      </c>
      <c r="G104" s="24">
        <v>1994.3</v>
      </c>
      <c r="H104" s="116">
        <v>2450</v>
      </c>
      <c r="I104" s="116">
        <v>423.33333333333331</v>
      </c>
      <c r="J104" s="116">
        <v>2026.6666666666667</v>
      </c>
      <c r="K104" s="116">
        <v>2450</v>
      </c>
      <c r="L104" s="116">
        <v>428.40731</v>
      </c>
      <c r="M104" s="116">
        <v>2021.5926899999999</v>
      </c>
      <c r="N104" s="116"/>
      <c r="O104" s="116"/>
      <c r="P104" s="116"/>
    </row>
    <row r="105" spans="1:16" x14ac:dyDescent="0.25">
      <c r="A105" s="135"/>
      <c r="B105" s="135"/>
      <c r="C105" s="197"/>
      <c r="D105" s="24" t="s">
        <v>8</v>
      </c>
      <c r="E105" s="24">
        <v>2450</v>
      </c>
      <c r="F105" s="24">
        <v>455.7</v>
      </c>
      <c r="G105" s="24">
        <v>1994.3</v>
      </c>
      <c r="H105" s="116">
        <v>2450</v>
      </c>
      <c r="I105" s="116">
        <v>423.33333333333331</v>
      </c>
      <c r="J105" s="116">
        <v>2026.6666666666667</v>
      </c>
      <c r="K105" s="116">
        <v>2450</v>
      </c>
      <c r="L105" s="116">
        <v>428.40731</v>
      </c>
      <c r="M105" s="116">
        <v>2021.5926899999999</v>
      </c>
      <c r="N105" s="116"/>
      <c r="O105" s="116"/>
      <c r="P105" s="116"/>
    </row>
    <row r="106" spans="1:16" x14ac:dyDescent="0.25">
      <c r="A106" s="135"/>
      <c r="B106" s="135"/>
      <c r="C106" s="197" t="s">
        <v>251</v>
      </c>
      <c r="D106" s="24" t="s">
        <v>4</v>
      </c>
      <c r="E106" s="24"/>
      <c r="F106" s="24"/>
      <c r="G106" s="24"/>
      <c r="H106" s="116"/>
      <c r="I106" s="116"/>
      <c r="J106" s="116"/>
      <c r="K106" s="116"/>
      <c r="L106" s="116"/>
      <c r="M106" s="116"/>
      <c r="N106" s="116"/>
      <c r="O106" s="116"/>
      <c r="P106" s="116"/>
    </row>
    <row r="107" spans="1:16" x14ac:dyDescent="0.25">
      <c r="A107" s="135"/>
      <c r="B107" s="135"/>
      <c r="C107" s="197"/>
      <c r="D107" s="24" t="s">
        <v>5</v>
      </c>
      <c r="E107" s="24"/>
      <c r="F107" s="24"/>
      <c r="G107" s="24"/>
      <c r="H107" s="116"/>
      <c r="I107" s="116"/>
      <c r="J107" s="116"/>
      <c r="K107" s="116"/>
      <c r="L107" s="116"/>
      <c r="M107" s="116"/>
      <c r="N107" s="116"/>
      <c r="O107" s="116"/>
      <c r="P107" s="116"/>
    </row>
    <row r="108" spans="1:16" x14ac:dyDescent="0.25">
      <c r="A108" s="135"/>
      <c r="B108" s="135"/>
      <c r="C108" s="197"/>
      <c r="D108" s="24" t="s">
        <v>6</v>
      </c>
      <c r="E108" s="24"/>
      <c r="F108" s="24"/>
      <c r="G108" s="24"/>
      <c r="H108" s="116"/>
      <c r="I108" s="116"/>
      <c r="J108" s="116"/>
      <c r="K108" s="116"/>
      <c r="L108" s="116"/>
      <c r="M108" s="116"/>
      <c r="N108" s="116"/>
      <c r="O108" s="116"/>
      <c r="P108" s="116"/>
    </row>
    <row r="109" spans="1:16" x14ac:dyDescent="0.25">
      <c r="A109" s="135"/>
      <c r="B109" s="135"/>
      <c r="C109" s="197"/>
      <c r="D109" s="24" t="s">
        <v>7</v>
      </c>
      <c r="E109" s="24">
        <v>801.37</v>
      </c>
      <c r="F109" s="24">
        <v>103.3</v>
      </c>
      <c r="G109" s="24">
        <v>698.07</v>
      </c>
      <c r="H109" s="116">
        <v>801</v>
      </c>
      <c r="I109" s="116">
        <v>59</v>
      </c>
      <c r="J109" s="116">
        <v>742</v>
      </c>
      <c r="K109" s="116">
        <v>801</v>
      </c>
      <c r="L109" s="116">
        <v>59.296186666666664</v>
      </c>
      <c r="M109" s="116">
        <v>741.7038133333333</v>
      </c>
      <c r="N109" s="116"/>
      <c r="O109" s="116"/>
      <c r="P109" s="116"/>
    </row>
    <row r="110" spans="1:16" x14ac:dyDescent="0.25">
      <c r="A110" s="135"/>
      <c r="B110" s="135"/>
      <c r="C110" s="197"/>
      <c r="D110" s="24" t="s">
        <v>8</v>
      </c>
      <c r="E110" s="24">
        <v>801.37</v>
      </c>
      <c r="F110" s="24">
        <v>103.3</v>
      </c>
      <c r="G110" s="24">
        <v>698.07</v>
      </c>
      <c r="H110" s="116">
        <v>801</v>
      </c>
      <c r="I110" s="116">
        <v>59</v>
      </c>
      <c r="J110" s="116">
        <v>742</v>
      </c>
      <c r="K110" s="116">
        <v>801</v>
      </c>
      <c r="L110" s="116">
        <v>59.296186666666664</v>
      </c>
      <c r="M110" s="116">
        <v>741.7038133333333</v>
      </c>
      <c r="N110" s="116"/>
      <c r="O110" s="116"/>
      <c r="P110" s="116"/>
    </row>
    <row r="111" spans="1:16" ht="15" customHeight="1" x14ac:dyDescent="0.25">
      <c r="A111" s="135"/>
      <c r="B111" s="135"/>
      <c r="C111" s="197" t="s">
        <v>252</v>
      </c>
      <c r="D111" s="24" t="s">
        <v>4</v>
      </c>
      <c r="E111" s="24"/>
      <c r="F111" s="24"/>
      <c r="G111" s="24"/>
      <c r="H111" s="116"/>
      <c r="I111" s="116"/>
      <c r="J111" s="116"/>
      <c r="K111" s="116"/>
      <c r="L111" s="116"/>
      <c r="M111" s="116"/>
      <c r="N111" s="116"/>
      <c r="O111" s="116"/>
      <c r="P111" s="116"/>
    </row>
    <row r="112" spans="1:16" x14ac:dyDescent="0.25">
      <c r="A112" s="135"/>
      <c r="B112" s="135"/>
      <c r="C112" s="197"/>
      <c r="D112" s="24" t="s">
        <v>5</v>
      </c>
      <c r="E112" s="24"/>
      <c r="F112" s="24"/>
      <c r="G112" s="24"/>
      <c r="H112" s="116"/>
      <c r="I112" s="116"/>
      <c r="J112" s="116"/>
      <c r="K112" s="116"/>
      <c r="L112" s="116"/>
      <c r="M112" s="116"/>
      <c r="N112" s="116"/>
      <c r="O112" s="116"/>
      <c r="P112" s="116"/>
    </row>
    <row r="113" spans="1:16" x14ac:dyDescent="0.25">
      <c r="A113" s="135"/>
      <c r="B113" s="135"/>
      <c r="C113" s="197"/>
      <c r="D113" s="24" t="s">
        <v>6</v>
      </c>
      <c r="E113" s="24">
        <v>882.88</v>
      </c>
      <c r="F113" s="24">
        <v>577.70000000000005</v>
      </c>
      <c r="G113" s="24">
        <v>305.17999999999995</v>
      </c>
      <c r="H113" s="116">
        <v>883</v>
      </c>
      <c r="I113" s="58">
        <v>360.66666666666669</v>
      </c>
      <c r="J113" s="116">
        <v>522.33333333333326</v>
      </c>
      <c r="K113" s="116">
        <v>883</v>
      </c>
      <c r="L113" s="58">
        <v>338.82321666666667</v>
      </c>
      <c r="M113" s="116">
        <v>544.17678333333333</v>
      </c>
      <c r="N113" s="116"/>
      <c r="O113" s="58"/>
      <c r="P113" s="116"/>
    </row>
    <row r="114" spans="1:16" x14ac:dyDescent="0.25">
      <c r="A114" s="135"/>
      <c r="B114" s="135"/>
      <c r="C114" s="197"/>
      <c r="D114" s="24" t="s">
        <v>7</v>
      </c>
      <c r="E114" s="24"/>
      <c r="F114" s="24"/>
      <c r="G114" s="24"/>
      <c r="H114" s="116"/>
      <c r="I114" s="116"/>
      <c r="J114" s="116"/>
      <c r="K114" s="116"/>
      <c r="L114" s="116"/>
      <c r="M114" s="116"/>
      <c r="N114" s="116"/>
      <c r="O114" s="116"/>
      <c r="P114" s="116"/>
    </row>
    <row r="115" spans="1:16" x14ac:dyDescent="0.25">
      <c r="A115" s="135"/>
      <c r="B115" s="136"/>
      <c r="C115" s="197"/>
      <c r="D115" s="24" t="s">
        <v>8</v>
      </c>
      <c r="E115" s="24">
        <v>882.88</v>
      </c>
      <c r="F115" s="24">
        <v>577.70000000000005</v>
      </c>
      <c r="G115" s="24">
        <v>305.17999999999995</v>
      </c>
      <c r="H115" s="116">
        <v>883</v>
      </c>
      <c r="I115" s="116">
        <v>360.66666666666669</v>
      </c>
      <c r="J115" s="116">
        <v>522.33333333333326</v>
      </c>
      <c r="K115" s="116">
        <v>883</v>
      </c>
      <c r="L115" s="116">
        <v>338.82321666666667</v>
      </c>
      <c r="M115" s="116">
        <v>544.17678333333333</v>
      </c>
      <c r="N115" s="116"/>
      <c r="O115" s="116"/>
      <c r="P115" s="116"/>
    </row>
    <row r="116" spans="1:16" ht="15" customHeight="1" x14ac:dyDescent="0.25">
      <c r="A116" s="135"/>
      <c r="B116" s="110" t="s">
        <v>61</v>
      </c>
      <c r="C116" s="186" t="s">
        <v>65</v>
      </c>
      <c r="D116" s="187"/>
      <c r="E116" s="187"/>
      <c r="F116" s="187"/>
      <c r="G116" s="187"/>
      <c r="H116" s="187"/>
      <c r="I116" s="187"/>
      <c r="J116" s="187"/>
      <c r="K116" s="187"/>
      <c r="L116" s="187"/>
      <c r="M116" s="188"/>
      <c r="N116" s="107"/>
      <c r="O116" s="107"/>
      <c r="P116" s="107"/>
    </row>
    <row r="117" spans="1:16" ht="15" customHeight="1" x14ac:dyDescent="0.25">
      <c r="A117" s="135"/>
      <c r="B117" s="110" t="s">
        <v>62</v>
      </c>
      <c r="C117" s="186" t="s">
        <v>65</v>
      </c>
      <c r="D117" s="187"/>
      <c r="E117" s="187"/>
      <c r="F117" s="187"/>
      <c r="G117" s="187"/>
      <c r="H117" s="187"/>
      <c r="I117" s="187"/>
      <c r="J117" s="187"/>
      <c r="K117" s="187"/>
      <c r="L117" s="187"/>
      <c r="M117" s="188"/>
      <c r="N117" s="107"/>
      <c r="O117" s="107"/>
      <c r="P117" s="107"/>
    </row>
    <row r="118" spans="1:16" ht="15" customHeight="1" x14ac:dyDescent="0.25">
      <c r="A118" s="135"/>
      <c r="B118" s="110" t="s">
        <v>63</v>
      </c>
      <c r="C118" s="186" t="s">
        <v>65</v>
      </c>
      <c r="D118" s="187"/>
      <c r="E118" s="187"/>
      <c r="F118" s="187"/>
      <c r="G118" s="187"/>
      <c r="H118" s="187"/>
      <c r="I118" s="187"/>
      <c r="J118" s="187"/>
      <c r="K118" s="187"/>
      <c r="L118" s="187"/>
      <c r="M118" s="188"/>
      <c r="N118" s="107"/>
      <c r="O118" s="107"/>
      <c r="P118" s="107"/>
    </row>
    <row r="119" spans="1:16" ht="15" customHeight="1" x14ac:dyDescent="0.25">
      <c r="A119" s="136"/>
      <c r="B119" s="110" t="s">
        <v>64</v>
      </c>
      <c r="C119" s="186" t="s">
        <v>65</v>
      </c>
      <c r="D119" s="187"/>
      <c r="E119" s="187"/>
      <c r="F119" s="187"/>
      <c r="G119" s="187"/>
      <c r="H119" s="187"/>
      <c r="I119" s="187"/>
      <c r="J119" s="187"/>
      <c r="K119" s="187"/>
      <c r="L119" s="187"/>
      <c r="M119" s="188"/>
      <c r="N119" s="107"/>
      <c r="O119" s="107"/>
      <c r="P119" s="107"/>
    </row>
    <row r="120" spans="1:16" ht="15" customHeight="1" x14ac:dyDescent="0.25">
      <c r="A120" s="130" t="s">
        <v>21</v>
      </c>
      <c r="B120" s="161" t="s">
        <v>22</v>
      </c>
      <c r="C120" s="130" t="s">
        <v>133</v>
      </c>
      <c r="D120" s="91" t="s">
        <v>4</v>
      </c>
      <c r="E120" s="99"/>
      <c r="F120" s="99"/>
      <c r="G120" s="99"/>
      <c r="H120" s="99"/>
      <c r="I120" s="99"/>
      <c r="J120" s="99"/>
      <c r="K120" s="99"/>
      <c r="L120" s="99"/>
      <c r="M120" s="99"/>
      <c r="N120" s="116"/>
      <c r="O120" s="116"/>
      <c r="P120" s="116"/>
    </row>
    <row r="121" spans="1:16" x14ac:dyDescent="0.25">
      <c r="A121" s="130"/>
      <c r="B121" s="161"/>
      <c r="C121" s="130"/>
      <c r="D121" s="91" t="s">
        <v>5</v>
      </c>
      <c r="E121" s="99"/>
      <c r="F121" s="99"/>
      <c r="G121" s="99"/>
      <c r="H121" s="99"/>
      <c r="I121" s="99"/>
      <c r="J121" s="99"/>
      <c r="K121" s="99"/>
      <c r="L121" s="99"/>
      <c r="M121" s="99"/>
      <c r="N121" s="116"/>
      <c r="O121" s="116"/>
      <c r="P121" s="116"/>
    </row>
    <row r="122" spans="1:16" x14ac:dyDescent="0.25">
      <c r="A122" s="130"/>
      <c r="B122" s="161"/>
      <c r="C122" s="130"/>
      <c r="D122" s="91" t="s">
        <v>6</v>
      </c>
      <c r="E122" s="24">
        <v>925</v>
      </c>
      <c r="F122" s="24">
        <v>925</v>
      </c>
      <c r="G122" s="24">
        <f>E122-F122</f>
        <v>0</v>
      </c>
      <c r="H122" s="24">
        <v>925</v>
      </c>
      <c r="I122" s="24">
        <v>925</v>
      </c>
      <c r="J122" s="24">
        <f>H122-I122</f>
        <v>0</v>
      </c>
      <c r="K122" s="24">
        <v>925</v>
      </c>
      <c r="L122" s="24">
        <v>925</v>
      </c>
      <c r="M122" s="24">
        <f>K122-L122</f>
        <v>0</v>
      </c>
      <c r="N122" s="116"/>
      <c r="O122" s="116"/>
      <c r="P122" s="116"/>
    </row>
    <row r="123" spans="1:16" ht="15.75" x14ac:dyDescent="0.25">
      <c r="A123" s="130"/>
      <c r="B123" s="161"/>
      <c r="C123" s="130"/>
      <c r="D123" s="91" t="s">
        <v>7</v>
      </c>
      <c r="E123" s="100"/>
      <c r="F123" s="100"/>
      <c r="G123" s="24"/>
      <c r="H123" s="100"/>
      <c r="I123" s="100"/>
      <c r="J123" s="24"/>
      <c r="K123" s="100"/>
      <c r="L123" s="100"/>
      <c r="M123" s="24"/>
      <c r="N123" s="116"/>
      <c r="O123" s="116"/>
      <c r="P123" s="116"/>
    </row>
    <row r="124" spans="1:16" x14ac:dyDescent="0.25">
      <c r="A124" s="130"/>
      <c r="B124" s="161"/>
      <c r="C124" s="130"/>
      <c r="D124" s="91" t="s">
        <v>8</v>
      </c>
      <c r="E124" s="24">
        <v>925</v>
      </c>
      <c r="F124" s="24">
        <v>925</v>
      </c>
      <c r="G124" s="24">
        <f t="shared" ref="G124:G159" si="10">E124-F124</f>
        <v>0</v>
      </c>
      <c r="H124" s="24">
        <v>925</v>
      </c>
      <c r="I124" s="24">
        <v>925</v>
      </c>
      <c r="J124" s="24">
        <f t="shared" ref="J124" si="11">H124-I124</f>
        <v>0</v>
      </c>
      <c r="K124" s="24">
        <v>925</v>
      </c>
      <c r="L124" s="24">
        <v>925</v>
      </c>
      <c r="M124" s="24">
        <f t="shared" ref="M124" si="12">K124-L124</f>
        <v>0</v>
      </c>
      <c r="N124" s="116"/>
      <c r="O124" s="116"/>
      <c r="P124" s="116"/>
    </row>
    <row r="125" spans="1:16" ht="15" customHeight="1" x14ac:dyDescent="0.25">
      <c r="A125" s="130"/>
      <c r="B125" s="161"/>
      <c r="C125" s="130" t="s">
        <v>288</v>
      </c>
      <c r="D125" s="101" t="s">
        <v>4</v>
      </c>
      <c r="E125" s="100"/>
      <c r="F125" s="100"/>
      <c r="G125" s="24"/>
      <c r="H125" s="100"/>
      <c r="I125" s="100"/>
      <c r="J125" s="24"/>
      <c r="K125" s="100"/>
      <c r="L125" s="100"/>
      <c r="M125" s="24"/>
      <c r="N125" s="116"/>
      <c r="O125" s="116"/>
      <c r="P125" s="116"/>
    </row>
    <row r="126" spans="1:16" ht="15.75" x14ac:dyDescent="0.25">
      <c r="A126" s="130"/>
      <c r="B126" s="161"/>
      <c r="C126" s="130"/>
      <c r="D126" s="101" t="s">
        <v>5</v>
      </c>
      <c r="E126" s="100"/>
      <c r="F126" s="100"/>
      <c r="G126" s="24"/>
      <c r="H126" s="100"/>
      <c r="I126" s="100"/>
      <c r="J126" s="24"/>
      <c r="K126" s="100"/>
      <c r="L126" s="100"/>
      <c r="M126" s="24"/>
      <c r="N126" s="116"/>
      <c r="O126" s="116"/>
      <c r="P126" s="116"/>
    </row>
    <row r="127" spans="1:16" ht="15.75" x14ac:dyDescent="0.25">
      <c r="A127" s="130"/>
      <c r="B127" s="161"/>
      <c r="C127" s="130"/>
      <c r="D127" s="101" t="s">
        <v>6</v>
      </c>
      <c r="E127" s="100"/>
      <c r="F127" s="100"/>
      <c r="G127" s="24"/>
      <c r="H127" s="100"/>
      <c r="I127" s="100"/>
      <c r="J127" s="24"/>
      <c r="K127" s="100"/>
      <c r="L127" s="100"/>
      <c r="M127" s="24"/>
      <c r="N127" s="116"/>
      <c r="O127" s="116"/>
      <c r="P127" s="116"/>
    </row>
    <row r="128" spans="1:16" ht="15.75" x14ac:dyDescent="0.25">
      <c r="A128" s="130"/>
      <c r="B128" s="161"/>
      <c r="C128" s="130"/>
      <c r="D128" s="101" t="s">
        <v>7</v>
      </c>
      <c r="E128" s="100">
        <v>905.5</v>
      </c>
      <c r="F128" s="100">
        <v>905.5</v>
      </c>
      <c r="G128" s="24">
        <f t="shared" si="10"/>
        <v>0</v>
      </c>
      <c r="H128" s="100">
        <v>905.5</v>
      </c>
      <c r="I128" s="100">
        <v>905.5</v>
      </c>
      <c r="J128" s="24">
        <f t="shared" ref="J128:J129" si="13">H128-I128</f>
        <v>0</v>
      </c>
      <c r="K128" s="100">
        <v>905.5</v>
      </c>
      <c r="L128" s="100">
        <v>905.5</v>
      </c>
      <c r="M128" s="24">
        <f t="shared" ref="M128:M129" si="14">K128-L128</f>
        <v>0</v>
      </c>
      <c r="N128" s="116"/>
      <c r="O128" s="116"/>
      <c r="P128" s="116"/>
    </row>
    <row r="129" spans="1:16" ht="15.75" x14ac:dyDescent="0.25">
      <c r="A129" s="130"/>
      <c r="B129" s="161"/>
      <c r="C129" s="130"/>
      <c r="D129" s="101" t="s">
        <v>134</v>
      </c>
      <c r="E129" s="100">
        <v>905.5</v>
      </c>
      <c r="F129" s="100">
        <v>905.5</v>
      </c>
      <c r="G129" s="24">
        <f t="shared" si="10"/>
        <v>0</v>
      </c>
      <c r="H129" s="100">
        <v>905.5</v>
      </c>
      <c r="I129" s="100">
        <v>905.5</v>
      </c>
      <c r="J129" s="24">
        <f t="shared" si="13"/>
        <v>0</v>
      </c>
      <c r="K129" s="100">
        <v>905.5</v>
      </c>
      <c r="L129" s="100">
        <v>905.5</v>
      </c>
      <c r="M129" s="24">
        <f t="shared" si="14"/>
        <v>0</v>
      </c>
      <c r="N129" s="116"/>
      <c r="O129" s="116"/>
      <c r="P129" s="116"/>
    </row>
    <row r="130" spans="1:16" ht="15" customHeight="1" x14ac:dyDescent="0.25">
      <c r="A130" s="130"/>
      <c r="B130" s="161"/>
      <c r="C130" s="130" t="s">
        <v>289</v>
      </c>
      <c r="D130" s="101" t="s">
        <v>4</v>
      </c>
      <c r="E130" s="100"/>
      <c r="F130" s="100"/>
      <c r="G130" s="24"/>
      <c r="H130" s="100"/>
      <c r="I130" s="100"/>
      <c r="J130" s="24"/>
      <c r="K130" s="100"/>
      <c r="L130" s="100"/>
      <c r="M130" s="24"/>
      <c r="N130" s="116"/>
      <c r="O130" s="116"/>
      <c r="P130" s="116"/>
    </row>
    <row r="131" spans="1:16" ht="15.75" x14ac:dyDescent="0.25">
      <c r="A131" s="130"/>
      <c r="B131" s="161"/>
      <c r="C131" s="130"/>
      <c r="D131" s="101" t="s">
        <v>5</v>
      </c>
      <c r="E131" s="100"/>
      <c r="F131" s="100"/>
      <c r="G131" s="24"/>
      <c r="H131" s="100"/>
      <c r="I131" s="100"/>
      <c r="J131" s="24"/>
      <c r="K131" s="100"/>
      <c r="L131" s="100"/>
      <c r="M131" s="24"/>
      <c r="N131" s="116"/>
      <c r="O131" s="116"/>
      <c r="P131" s="116"/>
    </row>
    <row r="132" spans="1:16" ht="15.75" x14ac:dyDescent="0.25">
      <c r="A132" s="130"/>
      <c r="B132" s="161"/>
      <c r="C132" s="130"/>
      <c r="D132" s="101" t="s">
        <v>6</v>
      </c>
      <c r="E132" s="100"/>
      <c r="F132" s="100"/>
      <c r="G132" s="24"/>
      <c r="H132" s="100"/>
      <c r="I132" s="100"/>
      <c r="J132" s="24"/>
      <c r="K132" s="100"/>
      <c r="L132" s="100"/>
      <c r="M132" s="24"/>
      <c r="N132" s="116"/>
      <c r="O132" s="116"/>
      <c r="P132" s="116"/>
    </row>
    <row r="133" spans="1:16" ht="15.75" x14ac:dyDescent="0.25">
      <c r="A133" s="130"/>
      <c r="B133" s="161"/>
      <c r="C133" s="130"/>
      <c r="D133" s="101" t="s">
        <v>7</v>
      </c>
      <c r="E133" s="100">
        <v>928</v>
      </c>
      <c r="F133" s="100">
        <v>928</v>
      </c>
      <c r="G133" s="24">
        <f t="shared" si="10"/>
        <v>0</v>
      </c>
      <c r="H133" s="100">
        <v>928</v>
      </c>
      <c r="I133" s="100">
        <v>928</v>
      </c>
      <c r="J133" s="24">
        <f t="shared" ref="J133:J134" si="15">H133-I133</f>
        <v>0</v>
      </c>
      <c r="K133" s="100">
        <v>928</v>
      </c>
      <c r="L133" s="100">
        <v>928</v>
      </c>
      <c r="M133" s="24">
        <f t="shared" ref="M133:M134" si="16">K133-L133</f>
        <v>0</v>
      </c>
      <c r="N133" s="116"/>
      <c r="O133" s="116"/>
      <c r="P133" s="116"/>
    </row>
    <row r="134" spans="1:16" ht="15.75" x14ac:dyDescent="0.25">
      <c r="A134" s="130"/>
      <c r="B134" s="161"/>
      <c r="C134" s="130"/>
      <c r="D134" s="101" t="s">
        <v>134</v>
      </c>
      <c r="E134" s="100">
        <v>928</v>
      </c>
      <c r="F134" s="100">
        <v>928</v>
      </c>
      <c r="G134" s="24">
        <f t="shared" si="10"/>
        <v>0</v>
      </c>
      <c r="H134" s="100">
        <v>928</v>
      </c>
      <c r="I134" s="100">
        <v>928</v>
      </c>
      <c r="J134" s="24">
        <f t="shared" si="15"/>
        <v>0</v>
      </c>
      <c r="K134" s="100">
        <v>928</v>
      </c>
      <c r="L134" s="100">
        <v>928</v>
      </c>
      <c r="M134" s="24">
        <f t="shared" si="16"/>
        <v>0</v>
      </c>
      <c r="N134" s="116"/>
      <c r="O134" s="116"/>
      <c r="P134" s="116"/>
    </row>
    <row r="135" spans="1:16" ht="15" customHeight="1" x14ac:dyDescent="0.25">
      <c r="A135" s="130"/>
      <c r="B135" s="161"/>
      <c r="C135" s="130" t="s">
        <v>290</v>
      </c>
      <c r="D135" s="101" t="s">
        <v>4</v>
      </c>
      <c r="E135" s="100"/>
      <c r="F135" s="100"/>
      <c r="G135" s="24"/>
      <c r="H135" s="100"/>
      <c r="I135" s="100"/>
      <c r="J135" s="24"/>
      <c r="K135" s="100"/>
      <c r="L135" s="100"/>
      <c r="M135" s="24"/>
      <c r="N135" s="116"/>
      <c r="O135" s="116"/>
      <c r="P135" s="116"/>
    </row>
    <row r="136" spans="1:16" ht="15.75" x14ac:dyDescent="0.25">
      <c r="A136" s="130"/>
      <c r="B136" s="161"/>
      <c r="C136" s="130"/>
      <c r="D136" s="101" t="s">
        <v>5</v>
      </c>
      <c r="E136" s="100"/>
      <c r="F136" s="100"/>
      <c r="G136" s="24"/>
      <c r="H136" s="100"/>
      <c r="I136" s="100"/>
      <c r="J136" s="24"/>
      <c r="K136" s="100"/>
      <c r="L136" s="100"/>
      <c r="M136" s="24"/>
      <c r="N136" s="116"/>
      <c r="O136" s="116"/>
      <c r="P136" s="116"/>
    </row>
    <row r="137" spans="1:16" ht="15.75" x14ac:dyDescent="0.25">
      <c r="A137" s="130"/>
      <c r="B137" s="161"/>
      <c r="C137" s="130"/>
      <c r="D137" s="101" t="s">
        <v>6</v>
      </c>
      <c r="E137" s="100"/>
      <c r="F137" s="100"/>
      <c r="G137" s="24"/>
      <c r="H137" s="100"/>
      <c r="I137" s="100"/>
      <c r="J137" s="24"/>
      <c r="K137" s="100"/>
      <c r="L137" s="100"/>
      <c r="M137" s="24"/>
      <c r="N137" s="116"/>
      <c r="O137" s="116"/>
      <c r="P137" s="116"/>
    </row>
    <row r="138" spans="1:16" ht="15.75" x14ac:dyDescent="0.25">
      <c r="A138" s="130"/>
      <c r="B138" s="161"/>
      <c r="C138" s="130"/>
      <c r="D138" s="101" t="s">
        <v>7</v>
      </c>
      <c r="E138" s="100">
        <v>1908.84</v>
      </c>
      <c r="F138" s="100">
        <v>1908.84</v>
      </c>
      <c r="G138" s="24">
        <f t="shared" si="10"/>
        <v>0</v>
      </c>
      <c r="H138" s="100">
        <v>1908.84</v>
      </c>
      <c r="I138" s="100">
        <v>1908.84</v>
      </c>
      <c r="J138" s="24">
        <f t="shared" ref="J138:J139" si="17">H138-I138</f>
        <v>0</v>
      </c>
      <c r="K138" s="100">
        <v>1908.84</v>
      </c>
      <c r="L138" s="100">
        <v>1908.84</v>
      </c>
      <c r="M138" s="24">
        <f t="shared" ref="M138:M139" si="18">K138-L138</f>
        <v>0</v>
      </c>
      <c r="N138" s="116"/>
      <c r="O138" s="116"/>
      <c r="P138" s="116"/>
    </row>
    <row r="139" spans="1:16" ht="15.75" x14ac:dyDescent="0.25">
      <c r="A139" s="130"/>
      <c r="B139" s="161"/>
      <c r="C139" s="130"/>
      <c r="D139" s="101" t="s">
        <v>134</v>
      </c>
      <c r="E139" s="100">
        <v>1908.84</v>
      </c>
      <c r="F139" s="100">
        <v>1908.84</v>
      </c>
      <c r="G139" s="24">
        <f t="shared" si="10"/>
        <v>0</v>
      </c>
      <c r="H139" s="100">
        <v>1908.84</v>
      </c>
      <c r="I139" s="100">
        <v>1908.84</v>
      </c>
      <c r="J139" s="24">
        <f t="shared" si="17"/>
        <v>0</v>
      </c>
      <c r="K139" s="100">
        <v>1908.84</v>
      </c>
      <c r="L139" s="100">
        <v>1908.84</v>
      </c>
      <c r="M139" s="24">
        <f t="shared" si="18"/>
        <v>0</v>
      </c>
      <c r="N139" s="116"/>
      <c r="O139" s="116"/>
      <c r="P139" s="116"/>
    </row>
    <row r="140" spans="1:16" ht="15" customHeight="1" x14ac:dyDescent="0.25">
      <c r="A140" s="130"/>
      <c r="B140" s="161" t="s">
        <v>23</v>
      </c>
      <c r="C140" s="161" t="s">
        <v>291</v>
      </c>
      <c r="D140" s="91" t="s">
        <v>4</v>
      </c>
      <c r="E140" s="24"/>
      <c r="F140" s="24"/>
      <c r="G140" s="24"/>
      <c r="H140" s="24"/>
      <c r="I140" s="24"/>
      <c r="J140" s="24"/>
      <c r="K140" s="24"/>
      <c r="L140" s="24"/>
      <c r="M140" s="24"/>
      <c r="N140" s="116"/>
      <c r="O140" s="116"/>
      <c r="P140" s="116"/>
    </row>
    <row r="141" spans="1:16" x14ac:dyDescent="0.25">
      <c r="A141" s="130"/>
      <c r="B141" s="161"/>
      <c r="C141" s="161"/>
      <c r="D141" s="91" t="s">
        <v>5</v>
      </c>
      <c r="E141" s="24"/>
      <c r="F141" s="24"/>
      <c r="G141" s="24"/>
      <c r="H141" s="24"/>
      <c r="I141" s="24"/>
      <c r="J141" s="24"/>
      <c r="K141" s="24"/>
      <c r="L141" s="24"/>
      <c r="M141" s="24"/>
      <c r="N141" s="116"/>
      <c r="O141" s="116"/>
      <c r="P141" s="116"/>
    </row>
    <row r="142" spans="1:16" x14ac:dyDescent="0.25">
      <c r="A142" s="130"/>
      <c r="B142" s="161"/>
      <c r="C142" s="161"/>
      <c r="D142" s="91" t="s">
        <v>6</v>
      </c>
      <c r="E142" s="24"/>
      <c r="F142" s="24"/>
      <c r="G142" s="24"/>
      <c r="H142" s="24"/>
      <c r="I142" s="24"/>
      <c r="J142" s="24"/>
      <c r="K142" s="24"/>
      <c r="L142" s="24"/>
      <c r="M142" s="24"/>
      <c r="N142" s="116"/>
      <c r="O142" s="116"/>
      <c r="P142" s="116"/>
    </row>
    <row r="143" spans="1:16" ht="15.75" x14ac:dyDescent="0.25">
      <c r="A143" s="130"/>
      <c r="B143" s="161"/>
      <c r="C143" s="161"/>
      <c r="D143" s="91" t="s">
        <v>7</v>
      </c>
      <c r="E143" s="100">
        <v>680</v>
      </c>
      <c r="F143" s="100">
        <v>680</v>
      </c>
      <c r="G143" s="24">
        <f t="shared" si="10"/>
        <v>0</v>
      </c>
      <c r="H143" s="100">
        <v>680</v>
      </c>
      <c r="I143" s="100">
        <v>680</v>
      </c>
      <c r="J143" s="24">
        <f t="shared" ref="J143:J144" si="19">H143-I143</f>
        <v>0</v>
      </c>
      <c r="K143" s="100">
        <v>680</v>
      </c>
      <c r="L143" s="100">
        <v>680</v>
      </c>
      <c r="M143" s="24">
        <f t="shared" ref="M143:M144" si="20">K143-L143</f>
        <v>0</v>
      </c>
      <c r="N143" s="116"/>
      <c r="O143" s="116"/>
      <c r="P143" s="116"/>
    </row>
    <row r="144" spans="1:16" x14ac:dyDescent="0.25">
      <c r="A144" s="130"/>
      <c r="B144" s="161"/>
      <c r="C144" s="161"/>
      <c r="D144" s="91" t="s">
        <v>8</v>
      </c>
      <c r="E144" s="24">
        <v>680</v>
      </c>
      <c r="F144" s="24">
        <v>680</v>
      </c>
      <c r="G144" s="24">
        <f t="shared" si="10"/>
        <v>0</v>
      </c>
      <c r="H144" s="24">
        <v>680</v>
      </c>
      <c r="I144" s="24">
        <v>680</v>
      </c>
      <c r="J144" s="24">
        <f t="shared" si="19"/>
        <v>0</v>
      </c>
      <c r="K144" s="24">
        <v>680</v>
      </c>
      <c r="L144" s="24">
        <v>680</v>
      </c>
      <c r="M144" s="24">
        <f t="shared" si="20"/>
        <v>0</v>
      </c>
      <c r="N144" s="116"/>
      <c r="O144" s="116"/>
      <c r="P144" s="116"/>
    </row>
    <row r="145" spans="1:16" ht="15" customHeight="1" x14ac:dyDescent="0.25">
      <c r="A145" s="130"/>
      <c r="B145" s="161"/>
      <c r="C145" s="161" t="s">
        <v>292</v>
      </c>
      <c r="D145" s="91" t="s">
        <v>4</v>
      </c>
      <c r="E145" s="24"/>
      <c r="F145" s="24"/>
      <c r="G145" s="24"/>
      <c r="H145" s="24"/>
      <c r="I145" s="24"/>
      <c r="J145" s="24"/>
      <c r="K145" s="24"/>
      <c r="L145" s="24"/>
      <c r="M145" s="24"/>
      <c r="N145" s="116"/>
      <c r="O145" s="116"/>
      <c r="P145" s="116"/>
    </row>
    <row r="146" spans="1:16" x14ac:dyDescent="0.25">
      <c r="A146" s="130"/>
      <c r="B146" s="161"/>
      <c r="C146" s="161"/>
      <c r="D146" s="91" t="s">
        <v>5</v>
      </c>
      <c r="E146" s="24"/>
      <c r="F146" s="24"/>
      <c r="G146" s="24"/>
      <c r="H146" s="24"/>
      <c r="I146" s="24"/>
      <c r="J146" s="24"/>
      <c r="K146" s="24"/>
      <c r="L146" s="24"/>
      <c r="M146" s="24"/>
      <c r="N146" s="116"/>
      <c r="O146" s="116"/>
      <c r="P146" s="116"/>
    </row>
    <row r="147" spans="1:16" x14ac:dyDescent="0.25">
      <c r="A147" s="130"/>
      <c r="B147" s="161"/>
      <c r="C147" s="161"/>
      <c r="D147" s="91" t="s">
        <v>6</v>
      </c>
      <c r="E147" s="24"/>
      <c r="F147" s="24"/>
      <c r="G147" s="24"/>
      <c r="H147" s="24"/>
      <c r="I147" s="24"/>
      <c r="J147" s="24"/>
      <c r="K147" s="24"/>
      <c r="L147" s="24"/>
      <c r="M147" s="24"/>
      <c r="N147" s="116"/>
      <c r="O147" s="116"/>
      <c r="P147" s="116"/>
    </row>
    <row r="148" spans="1:16" ht="15.75" x14ac:dyDescent="0.25">
      <c r="A148" s="130"/>
      <c r="B148" s="161"/>
      <c r="C148" s="161"/>
      <c r="D148" s="91" t="s">
        <v>7</v>
      </c>
      <c r="E148" s="100">
        <v>680</v>
      </c>
      <c r="F148" s="100">
        <v>680</v>
      </c>
      <c r="G148" s="24">
        <f t="shared" si="10"/>
        <v>0</v>
      </c>
      <c r="H148" s="100">
        <v>680</v>
      </c>
      <c r="I148" s="100">
        <v>680</v>
      </c>
      <c r="J148" s="24">
        <f t="shared" ref="J148:J149" si="21">H148-I148</f>
        <v>0</v>
      </c>
      <c r="K148" s="100">
        <v>680</v>
      </c>
      <c r="L148" s="100">
        <v>680</v>
      </c>
      <c r="M148" s="24">
        <f t="shared" ref="M148:M149" si="22">K148-L148</f>
        <v>0</v>
      </c>
      <c r="N148" s="116"/>
      <c r="O148" s="116"/>
      <c r="P148" s="116"/>
    </row>
    <row r="149" spans="1:16" x14ac:dyDescent="0.25">
      <c r="A149" s="130"/>
      <c r="B149" s="161"/>
      <c r="C149" s="161"/>
      <c r="D149" s="91" t="s">
        <v>8</v>
      </c>
      <c r="E149" s="24">
        <v>680</v>
      </c>
      <c r="F149" s="24">
        <v>680</v>
      </c>
      <c r="G149" s="24">
        <f t="shared" si="10"/>
        <v>0</v>
      </c>
      <c r="H149" s="24">
        <v>680</v>
      </c>
      <c r="I149" s="24">
        <v>680</v>
      </c>
      <c r="J149" s="24">
        <f t="shared" si="21"/>
        <v>0</v>
      </c>
      <c r="K149" s="24">
        <v>680</v>
      </c>
      <c r="L149" s="24">
        <v>680</v>
      </c>
      <c r="M149" s="24">
        <f t="shared" si="22"/>
        <v>0</v>
      </c>
      <c r="N149" s="116"/>
      <c r="O149" s="116"/>
      <c r="P149" s="116"/>
    </row>
    <row r="150" spans="1:16" ht="15" customHeight="1" x14ac:dyDescent="0.25">
      <c r="A150" s="130"/>
      <c r="B150" s="130" t="s">
        <v>24</v>
      </c>
      <c r="C150" s="130" t="s">
        <v>293</v>
      </c>
      <c r="D150" s="101" t="s">
        <v>4</v>
      </c>
      <c r="E150" s="100"/>
      <c r="F150" s="100"/>
      <c r="G150" s="24"/>
      <c r="H150" s="100"/>
      <c r="I150" s="100"/>
      <c r="J150" s="24"/>
      <c r="K150" s="100"/>
      <c r="L150" s="100"/>
      <c r="M150" s="24"/>
      <c r="N150" s="116"/>
      <c r="O150" s="116"/>
      <c r="P150" s="116"/>
    </row>
    <row r="151" spans="1:16" ht="15.75" x14ac:dyDescent="0.25">
      <c r="A151" s="130"/>
      <c r="B151" s="130"/>
      <c r="C151" s="130"/>
      <c r="D151" s="101" t="s">
        <v>5</v>
      </c>
      <c r="E151" s="100"/>
      <c r="F151" s="100"/>
      <c r="G151" s="24"/>
      <c r="H151" s="100"/>
      <c r="I151" s="100"/>
      <c r="J151" s="24"/>
      <c r="K151" s="100"/>
      <c r="L151" s="100"/>
      <c r="M151" s="24"/>
      <c r="N151" s="116"/>
      <c r="O151" s="116"/>
      <c r="P151" s="116"/>
    </row>
    <row r="152" spans="1:16" ht="15.75" x14ac:dyDescent="0.25">
      <c r="A152" s="130"/>
      <c r="B152" s="130"/>
      <c r="C152" s="130"/>
      <c r="D152" s="101" t="s">
        <v>6</v>
      </c>
      <c r="E152" s="100">
        <v>810</v>
      </c>
      <c r="F152" s="100">
        <v>810</v>
      </c>
      <c r="G152" s="24">
        <f t="shared" si="10"/>
        <v>0</v>
      </c>
      <c r="H152" s="100">
        <v>810</v>
      </c>
      <c r="I152" s="100">
        <v>810</v>
      </c>
      <c r="J152" s="24">
        <f t="shared" ref="J152" si="23">H152-I152</f>
        <v>0</v>
      </c>
      <c r="K152" s="100">
        <v>810</v>
      </c>
      <c r="L152" s="100">
        <v>810</v>
      </c>
      <c r="M152" s="24">
        <f t="shared" ref="M152" si="24">K152-L152</f>
        <v>0</v>
      </c>
      <c r="N152" s="116"/>
      <c r="O152" s="116"/>
      <c r="P152" s="116"/>
    </row>
    <row r="153" spans="1:16" ht="15.75" x14ac:dyDescent="0.25">
      <c r="A153" s="130"/>
      <c r="B153" s="130"/>
      <c r="C153" s="130"/>
      <c r="D153" s="101" t="s">
        <v>7</v>
      </c>
      <c r="E153" s="100"/>
      <c r="F153" s="100"/>
      <c r="G153" s="24"/>
      <c r="H153" s="100"/>
      <c r="I153" s="100"/>
      <c r="J153" s="24"/>
      <c r="K153" s="100"/>
      <c r="L153" s="100"/>
      <c r="M153" s="24"/>
      <c r="N153" s="116"/>
      <c r="O153" s="116"/>
      <c r="P153" s="116"/>
    </row>
    <row r="154" spans="1:16" ht="15.75" x14ac:dyDescent="0.25">
      <c r="A154" s="130"/>
      <c r="B154" s="130"/>
      <c r="C154" s="130"/>
      <c r="D154" s="101" t="s">
        <v>134</v>
      </c>
      <c r="E154" s="100">
        <v>810</v>
      </c>
      <c r="F154" s="100">
        <v>810</v>
      </c>
      <c r="G154" s="24">
        <f t="shared" si="10"/>
        <v>0</v>
      </c>
      <c r="H154" s="100">
        <v>810</v>
      </c>
      <c r="I154" s="100">
        <v>810</v>
      </c>
      <c r="J154" s="24">
        <f t="shared" ref="J154" si="25">H154-I154</f>
        <v>0</v>
      </c>
      <c r="K154" s="100">
        <v>810</v>
      </c>
      <c r="L154" s="100">
        <v>810</v>
      </c>
      <c r="M154" s="24">
        <f t="shared" ref="M154" si="26">K154-L154</f>
        <v>0</v>
      </c>
      <c r="N154" s="116"/>
      <c r="O154" s="116"/>
      <c r="P154" s="116"/>
    </row>
    <row r="155" spans="1:16" ht="15" customHeight="1" x14ac:dyDescent="0.25">
      <c r="A155" s="130"/>
      <c r="B155" s="130"/>
      <c r="C155" s="195" t="s">
        <v>294</v>
      </c>
      <c r="D155" s="101" t="s">
        <v>4</v>
      </c>
      <c r="E155" s="100"/>
      <c r="F155" s="100"/>
      <c r="G155" s="24"/>
      <c r="H155" s="100"/>
      <c r="I155" s="100"/>
      <c r="J155" s="24"/>
      <c r="K155" s="100"/>
      <c r="L155" s="100"/>
      <c r="M155" s="24"/>
      <c r="N155" s="116"/>
      <c r="O155" s="116"/>
      <c r="P155" s="116"/>
    </row>
    <row r="156" spans="1:16" ht="15.75" x14ac:dyDescent="0.25">
      <c r="A156" s="130"/>
      <c r="B156" s="130"/>
      <c r="C156" s="195"/>
      <c r="D156" s="101" t="s">
        <v>5</v>
      </c>
      <c r="E156" s="100"/>
      <c r="F156" s="100"/>
      <c r="G156" s="24"/>
      <c r="H156" s="100"/>
      <c r="I156" s="100"/>
      <c r="J156" s="24"/>
      <c r="K156" s="100"/>
      <c r="L156" s="100"/>
      <c r="M156" s="24"/>
      <c r="N156" s="116"/>
      <c r="O156" s="116"/>
      <c r="P156" s="116"/>
    </row>
    <row r="157" spans="1:16" ht="15.75" x14ac:dyDescent="0.25">
      <c r="A157" s="130"/>
      <c r="B157" s="130"/>
      <c r="C157" s="195"/>
      <c r="D157" s="101" t="s">
        <v>6</v>
      </c>
      <c r="E157" s="100">
        <v>2866</v>
      </c>
      <c r="F157" s="100">
        <v>2866</v>
      </c>
      <c r="G157" s="24">
        <f t="shared" si="10"/>
        <v>0</v>
      </c>
      <c r="H157" s="100">
        <v>2866</v>
      </c>
      <c r="I157" s="100">
        <v>2866</v>
      </c>
      <c r="J157" s="24">
        <f t="shared" ref="J157:J159" si="27">H157-I157</f>
        <v>0</v>
      </c>
      <c r="K157" s="100">
        <v>2866</v>
      </c>
      <c r="L157" s="100">
        <v>2866</v>
      </c>
      <c r="M157" s="24">
        <f t="shared" ref="M157:M159" si="28">K157-L157</f>
        <v>0</v>
      </c>
      <c r="N157" s="116"/>
      <c r="O157" s="116"/>
      <c r="P157" s="116"/>
    </row>
    <row r="158" spans="1:16" ht="15.75" x14ac:dyDescent="0.25">
      <c r="A158" s="130"/>
      <c r="B158" s="130"/>
      <c r="C158" s="195"/>
      <c r="D158" s="101" t="s">
        <v>7</v>
      </c>
      <c r="E158" s="100">
        <v>4488.21</v>
      </c>
      <c r="F158" s="100">
        <v>4488.21</v>
      </c>
      <c r="G158" s="24">
        <f t="shared" si="10"/>
        <v>0</v>
      </c>
      <c r="H158" s="100">
        <v>4488.21</v>
      </c>
      <c r="I158" s="100">
        <v>4488.21</v>
      </c>
      <c r="J158" s="24">
        <f t="shared" si="27"/>
        <v>0</v>
      </c>
      <c r="K158" s="100">
        <v>4488.21</v>
      </c>
      <c r="L158" s="100">
        <v>4488.21</v>
      </c>
      <c r="M158" s="24">
        <f t="shared" si="28"/>
        <v>0</v>
      </c>
      <c r="N158" s="116"/>
      <c r="O158" s="116"/>
      <c r="P158" s="116"/>
    </row>
    <row r="159" spans="1:16" ht="15.75" x14ac:dyDescent="0.25">
      <c r="A159" s="130"/>
      <c r="B159" s="130"/>
      <c r="C159" s="195"/>
      <c r="D159" s="101" t="s">
        <v>134</v>
      </c>
      <c r="E159" s="100">
        <v>7354.21</v>
      </c>
      <c r="F159" s="100">
        <v>7354.21</v>
      </c>
      <c r="G159" s="24">
        <f t="shared" si="10"/>
        <v>0</v>
      </c>
      <c r="H159" s="100">
        <v>7354.21</v>
      </c>
      <c r="I159" s="100">
        <v>7354.21</v>
      </c>
      <c r="J159" s="24">
        <f t="shared" si="27"/>
        <v>0</v>
      </c>
      <c r="K159" s="100">
        <v>7354.21</v>
      </c>
      <c r="L159" s="100">
        <v>7354.21</v>
      </c>
      <c r="M159" s="24">
        <f t="shared" si="28"/>
        <v>0</v>
      </c>
      <c r="N159" s="116"/>
      <c r="O159" s="116"/>
      <c r="P159" s="116"/>
    </row>
    <row r="160" spans="1:16" ht="15" customHeight="1" x14ac:dyDescent="0.25">
      <c r="A160" s="134" t="s">
        <v>14</v>
      </c>
      <c r="B160" s="160" t="s">
        <v>25</v>
      </c>
      <c r="C160" s="192" t="s">
        <v>26</v>
      </c>
      <c r="D160" s="92" t="s">
        <v>4</v>
      </c>
      <c r="E160" s="102"/>
      <c r="F160" s="102"/>
      <c r="G160" s="102"/>
      <c r="H160" s="102"/>
      <c r="I160" s="102"/>
      <c r="J160" s="102"/>
      <c r="K160" s="102"/>
      <c r="L160" s="102"/>
      <c r="M160" s="102"/>
      <c r="N160" s="116"/>
      <c r="O160" s="116"/>
      <c r="P160" s="116"/>
    </row>
    <row r="161" spans="1:16" x14ac:dyDescent="0.25">
      <c r="A161" s="135"/>
      <c r="B161" s="160"/>
      <c r="C161" s="192"/>
      <c r="D161" s="24" t="s">
        <v>5</v>
      </c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</row>
    <row r="162" spans="1:16" x14ac:dyDescent="0.25">
      <c r="A162" s="135"/>
      <c r="B162" s="160"/>
      <c r="C162" s="192"/>
      <c r="D162" s="24" t="s">
        <v>6</v>
      </c>
      <c r="E162" s="116">
        <v>3615.78</v>
      </c>
      <c r="F162" s="116">
        <v>1235</v>
      </c>
      <c r="G162" s="116">
        <v>2380.7800000000002</v>
      </c>
      <c r="H162" s="116">
        <v>3615.78</v>
      </c>
      <c r="I162" s="116">
        <v>1235</v>
      </c>
      <c r="J162" s="116">
        <v>2380.7800000000002</v>
      </c>
      <c r="K162" s="116">
        <v>3615.78</v>
      </c>
      <c r="L162" s="116">
        <v>1235</v>
      </c>
      <c r="M162" s="116">
        <v>2380.7800000000002</v>
      </c>
      <c r="N162" s="116"/>
      <c r="O162" s="116"/>
      <c r="P162" s="116"/>
    </row>
    <row r="163" spans="1:16" x14ac:dyDescent="0.25">
      <c r="A163" s="135"/>
      <c r="B163" s="160"/>
      <c r="C163" s="192"/>
      <c r="D163" s="24" t="s">
        <v>7</v>
      </c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</row>
    <row r="164" spans="1:16" x14ac:dyDescent="0.25">
      <c r="A164" s="135"/>
      <c r="B164" s="160"/>
      <c r="C164" s="193"/>
      <c r="D164" s="24" t="s">
        <v>8</v>
      </c>
      <c r="E164" s="116">
        <v>3615.78</v>
      </c>
      <c r="F164" s="116">
        <v>1235</v>
      </c>
      <c r="G164" s="116">
        <v>2380.7800000000002</v>
      </c>
      <c r="H164" s="116">
        <v>3615.78</v>
      </c>
      <c r="I164" s="116">
        <v>1235</v>
      </c>
      <c r="J164" s="116">
        <v>2380.7800000000002</v>
      </c>
      <c r="K164" s="116">
        <v>3615.78</v>
      </c>
      <c r="L164" s="116">
        <v>1235</v>
      </c>
      <c r="M164" s="116">
        <v>2380.7800000000002</v>
      </c>
      <c r="N164" s="116"/>
      <c r="O164" s="116"/>
      <c r="P164" s="116"/>
    </row>
    <row r="165" spans="1:16" ht="15" customHeight="1" x14ac:dyDescent="0.25">
      <c r="A165" s="135"/>
      <c r="B165" s="160"/>
      <c r="C165" s="194" t="s">
        <v>126</v>
      </c>
      <c r="D165" s="24" t="s">
        <v>4</v>
      </c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</row>
    <row r="166" spans="1:16" x14ac:dyDescent="0.25">
      <c r="A166" s="135"/>
      <c r="B166" s="160"/>
      <c r="C166" s="192"/>
      <c r="D166" s="24" t="s">
        <v>5</v>
      </c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</row>
    <row r="167" spans="1:16" x14ac:dyDescent="0.25">
      <c r="A167" s="135"/>
      <c r="B167" s="160"/>
      <c r="C167" s="192"/>
      <c r="D167" s="24" t="s">
        <v>6</v>
      </c>
      <c r="E167" s="116">
        <v>2810</v>
      </c>
      <c r="F167" s="116">
        <v>401</v>
      </c>
      <c r="G167" s="116">
        <v>2409</v>
      </c>
      <c r="H167" s="116">
        <v>2810</v>
      </c>
      <c r="I167" s="116">
        <v>401</v>
      </c>
      <c r="J167" s="116">
        <v>2409</v>
      </c>
      <c r="K167" s="116">
        <v>2810</v>
      </c>
      <c r="L167" s="116">
        <v>401</v>
      </c>
      <c r="M167" s="116">
        <v>2409</v>
      </c>
      <c r="N167" s="116"/>
      <c r="O167" s="116"/>
      <c r="P167" s="116"/>
    </row>
    <row r="168" spans="1:16" x14ac:dyDescent="0.25">
      <c r="A168" s="135"/>
      <c r="B168" s="160"/>
      <c r="C168" s="192"/>
      <c r="D168" s="24" t="s">
        <v>7</v>
      </c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</row>
    <row r="169" spans="1:16" x14ac:dyDescent="0.25">
      <c r="A169" s="135"/>
      <c r="B169" s="160"/>
      <c r="C169" s="193"/>
      <c r="D169" s="24" t="s">
        <v>8</v>
      </c>
      <c r="E169" s="116">
        <v>2810</v>
      </c>
      <c r="F169" s="116">
        <v>401</v>
      </c>
      <c r="G169" s="116">
        <v>2409</v>
      </c>
      <c r="H169" s="116">
        <v>2810</v>
      </c>
      <c r="I169" s="116">
        <v>401</v>
      </c>
      <c r="J169" s="116">
        <v>2409</v>
      </c>
      <c r="K169" s="116">
        <v>2810</v>
      </c>
      <c r="L169" s="116">
        <v>401</v>
      </c>
      <c r="M169" s="116">
        <v>2409</v>
      </c>
      <c r="N169" s="116"/>
      <c r="O169" s="116"/>
      <c r="P169" s="116"/>
    </row>
    <row r="170" spans="1:16" ht="15" customHeight="1" x14ac:dyDescent="0.25">
      <c r="A170" s="135"/>
      <c r="B170" s="160"/>
      <c r="C170" s="194" t="s">
        <v>27</v>
      </c>
      <c r="D170" s="24" t="s">
        <v>4</v>
      </c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</row>
    <row r="171" spans="1:16" x14ac:dyDescent="0.25">
      <c r="A171" s="135"/>
      <c r="B171" s="160"/>
      <c r="C171" s="192"/>
      <c r="D171" s="24" t="s">
        <v>5</v>
      </c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</row>
    <row r="172" spans="1:16" x14ac:dyDescent="0.25">
      <c r="A172" s="135"/>
      <c r="B172" s="160"/>
      <c r="C172" s="192"/>
      <c r="D172" s="24" t="s">
        <v>6</v>
      </c>
      <c r="E172" s="116">
        <v>2500</v>
      </c>
      <c r="F172" s="116">
        <v>652</v>
      </c>
      <c r="G172" s="116">
        <v>1848</v>
      </c>
      <c r="H172" s="116">
        <v>2500</v>
      </c>
      <c r="I172" s="116">
        <v>652</v>
      </c>
      <c r="J172" s="116">
        <v>1848</v>
      </c>
      <c r="K172" s="116">
        <v>2500</v>
      </c>
      <c r="L172" s="116">
        <v>652</v>
      </c>
      <c r="M172" s="116">
        <v>1848</v>
      </c>
      <c r="N172" s="116"/>
      <c r="O172" s="116"/>
      <c r="P172" s="116"/>
    </row>
    <row r="173" spans="1:16" x14ac:dyDescent="0.25">
      <c r="A173" s="135"/>
      <c r="B173" s="160"/>
      <c r="C173" s="192"/>
      <c r="D173" s="24" t="s">
        <v>7</v>
      </c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</row>
    <row r="174" spans="1:16" x14ac:dyDescent="0.25">
      <c r="A174" s="135"/>
      <c r="B174" s="160"/>
      <c r="C174" s="193"/>
      <c r="D174" s="24" t="s">
        <v>8</v>
      </c>
      <c r="E174" s="116">
        <v>2500</v>
      </c>
      <c r="F174" s="116">
        <v>652</v>
      </c>
      <c r="G174" s="116">
        <v>1848</v>
      </c>
      <c r="H174" s="116">
        <v>2500</v>
      </c>
      <c r="I174" s="116">
        <v>652</v>
      </c>
      <c r="J174" s="116">
        <v>1848</v>
      </c>
      <c r="K174" s="116">
        <v>2500</v>
      </c>
      <c r="L174" s="116">
        <v>652</v>
      </c>
      <c r="M174" s="116">
        <v>1848</v>
      </c>
      <c r="N174" s="116"/>
      <c r="O174" s="116"/>
      <c r="P174" s="116"/>
    </row>
    <row r="175" spans="1:16" ht="15" customHeight="1" x14ac:dyDescent="0.25">
      <c r="A175" s="135"/>
      <c r="B175" s="136" t="s">
        <v>15</v>
      </c>
      <c r="C175" s="194" t="s">
        <v>127</v>
      </c>
      <c r="D175" s="116" t="s">
        <v>4</v>
      </c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</row>
    <row r="176" spans="1:16" x14ac:dyDescent="0.25">
      <c r="A176" s="135"/>
      <c r="B176" s="130"/>
      <c r="C176" s="192"/>
      <c r="D176" s="116" t="s">
        <v>5</v>
      </c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</row>
    <row r="177" spans="1:16" x14ac:dyDescent="0.25">
      <c r="A177" s="135"/>
      <c r="B177" s="130"/>
      <c r="C177" s="192"/>
      <c r="D177" s="116" t="s">
        <v>6</v>
      </c>
      <c r="E177" s="116">
        <v>1111</v>
      </c>
      <c r="F177" s="116">
        <v>1111</v>
      </c>
      <c r="G177" s="116">
        <v>0</v>
      </c>
      <c r="H177" s="116">
        <v>1111</v>
      </c>
      <c r="I177" s="116">
        <v>1111</v>
      </c>
      <c r="J177" s="116">
        <v>0</v>
      </c>
      <c r="K177" s="116">
        <v>1110</v>
      </c>
      <c r="L177" s="116">
        <v>630</v>
      </c>
      <c r="M177" s="116">
        <v>480</v>
      </c>
      <c r="N177" s="116"/>
      <c r="O177" s="116"/>
      <c r="P177" s="116"/>
    </row>
    <row r="178" spans="1:16" x14ac:dyDescent="0.25">
      <c r="A178" s="135"/>
      <c r="B178" s="130"/>
      <c r="C178" s="192"/>
      <c r="D178" s="116" t="s">
        <v>7</v>
      </c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</row>
    <row r="179" spans="1:16" x14ac:dyDescent="0.25">
      <c r="A179" s="135"/>
      <c r="B179" s="130"/>
      <c r="C179" s="193"/>
      <c r="D179" s="116" t="s">
        <v>8</v>
      </c>
      <c r="E179" s="116">
        <v>1111</v>
      </c>
      <c r="F179" s="116">
        <v>1111</v>
      </c>
      <c r="G179" s="116">
        <v>0</v>
      </c>
      <c r="H179" s="116">
        <v>1111</v>
      </c>
      <c r="I179" s="116">
        <v>1111</v>
      </c>
      <c r="J179" s="116">
        <v>0</v>
      </c>
      <c r="K179" s="116">
        <v>1110</v>
      </c>
      <c r="L179" s="116">
        <v>630</v>
      </c>
      <c r="M179" s="116">
        <v>480</v>
      </c>
      <c r="N179" s="116"/>
      <c r="O179" s="116"/>
      <c r="P179" s="116"/>
    </row>
    <row r="180" spans="1:16" ht="15" customHeight="1" x14ac:dyDescent="0.25">
      <c r="A180" s="135"/>
      <c r="B180" s="142" t="s">
        <v>28</v>
      </c>
      <c r="C180" s="191" t="s">
        <v>128</v>
      </c>
      <c r="D180" s="116" t="s">
        <v>4</v>
      </c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</row>
    <row r="181" spans="1:16" x14ac:dyDescent="0.25">
      <c r="A181" s="135"/>
      <c r="B181" s="143"/>
      <c r="C181" s="191"/>
      <c r="D181" s="116" t="s">
        <v>5</v>
      </c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</row>
    <row r="182" spans="1:16" x14ac:dyDescent="0.25">
      <c r="A182" s="135"/>
      <c r="B182" s="143"/>
      <c r="C182" s="191"/>
      <c r="D182" s="116" t="s">
        <v>6</v>
      </c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</row>
    <row r="183" spans="1:16" x14ac:dyDescent="0.25">
      <c r="A183" s="135"/>
      <c r="B183" s="143"/>
      <c r="C183" s="191"/>
      <c r="D183" s="116" t="s">
        <v>7</v>
      </c>
      <c r="E183" s="116">
        <v>1354</v>
      </c>
      <c r="F183" s="116">
        <v>42</v>
      </c>
      <c r="G183" s="116">
        <v>1312</v>
      </c>
      <c r="H183" s="116">
        <v>1354</v>
      </c>
      <c r="I183" s="116">
        <v>42</v>
      </c>
      <c r="J183" s="116">
        <v>1312</v>
      </c>
      <c r="K183" s="116">
        <v>1354</v>
      </c>
      <c r="L183" s="116">
        <v>29</v>
      </c>
      <c r="M183" s="116">
        <v>1325.0000000000002</v>
      </c>
      <c r="N183" s="116"/>
      <c r="O183" s="116"/>
      <c r="P183" s="116"/>
    </row>
    <row r="184" spans="1:16" x14ac:dyDescent="0.25">
      <c r="A184" s="135"/>
      <c r="B184" s="143"/>
      <c r="C184" s="191"/>
      <c r="D184" s="116" t="s">
        <v>8</v>
      </c>
      <c r="E184" s="116">
        <v>1354</v>
      </c>
      <c r="F184" s="116">
        <v>42</v>
      </c>
      <c r="G184" s="116">
        <v>1312</v>
      </c>
      <c r="H184" s="116">
        <v>1354</v>
      </c>
      <c r="I184" s="116">
        <v>42</v>
      </c>
      <c r="J184" s="116">
        <v>1312</v>
      </c>
      <c r="K184" s="116">
        <v>1354</v>
      </c>
      <c r="L184" s="116">
        <v>29</v>
      </c>
      <c r="M184" s="116">
        <v>1325.0000000000002</v>
      </c>
      <c r="N184" s="116"/>
      <c r="O184" s="116"/>
      <c r="P184" s="116"/>
    </row>
    <row r="185" spans="1:16" ht="15" customHeight="1" x14ac:dyDescent="0.25">
      <c r="A185" s="135"/>
      <c r="B185" s="143"/>
      <c r="C185" s="191" t="s">
        <v>254</v>
      </c>
      <c r="D185" s="116" t="s">
        <v>4</v>
      </c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</row>
    <row r="186" spans="1:16" x14ac:dyDescent="0.25">
      <c r="A186" s="135"/>
      <c r="B186" s="143"/>
      <c r="C186" s="191"/>
      <c r="D186" s="116" t="s">
        <v>5</v>
      </c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</row>
    <row r="187" spans="1:16" x14ac:dyDescent="0.25">
      <c r="A187" s="135"/>
      <c r="B187" s="143"/>
      <c r="C187" s="191"/>
      <c r="D187" s="116" t="s">
        <v>6</v>
      </c>
      <c r="E187" s="116">
        <v>800</v>
      </c>
      <c r="F187" s="116">
        <v>192</v>
      </c>
      <c r="G187" s="116">
        <v>608</v>
      </c>
      <c r="H187" s="116">
        <v>800</v>
      </c>
      <c r="I187" s="116">
        <v>192</v>
      </c>
      <c r="J187" s="116">
        <v>608</v>
      </c>
      <c r="K187" s="116">
        <v>800</v>
      </c>
      <c r="L187" s="116">
        <v>178</v>
      </c>
      <c r="M187" s="116">
        <v>622.00000000000011</v>
      </c>
      <c r="N187" s="116"/>
      <c r="O187" s="116"/>
      <c r="P187" s="116"/>
    </row>
    <row r="188" spans="1:16" x14ac:dyDescent="0.25">
      <c r="A188" s="135"/>
      <c r="B188" s="143"/>
      <c r="C188" s="191"/>
      <c r="D188" s="116" t="s">
        <v>7</v>
      </c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</row>
    <row r="189" spans="1:16" x14ac:dyDescent="0.25">
      <c r="A189" s="135"/>
      <c r="B189" s="143"/>
      <c r="C189" s="191"/>
      <c r="D189" s="116" t="s">
        <v>8</v>
      </c>
      <c r="E189" s="116">
        <v>800</v>
      </c>
      <c r="F189" s="116">
        <v>192</v>
      </c>
      <c r="G189" s="116">
        <v>608</v>
      </c>
      <c r="H189" s="116">
        <v>800</v>
      </c>
      <c r="I189" s="116">
        <v>192</v>
      </c>
      <c r="J189" s="116">
        <v>608</v>
      </c>
      <c r="K189" s="116">
        <v>800</v>
      </c>
      <c r="L189" s="116">
        <v>178</v>
      </c>
      <c r="M189" s="116">
        <v>622.00000000000011</v>
      </c>
      <c r="N189" s="116"/>
      <c r="O189" s="116"/>
      <c r="P189" s="116"/>
    </row>
    <row r="190" spans="1:16" ht="15" customHeight="1" x14ac:dyDescent="0.25">
      <c r="A190" s="135"/>
      <c r="B190" s="143"/>
      <c r="C190" s="191" t="s">
        <v>255</v>
      </c>
      <c r="D190" s="116" t="s">
        <v>4</v>
      </c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</row>
    <row r="191" spans="1:16" x14ac:dyDescent="0.25">
      <c r="A191" s="135"/>
      <c r="B191" s="143"/>
      <c r="C191" s="191"/>
      <c r="D191" s="116" t="s">
        <v>5</v>
      </c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</row>
    <row r="192" spans="1:16" x14ac:dyDescent="0.25">
      <c r="A192" s="135"/>
      <c r="B192" s="143"/>
      <c r="C192" s="191"/>
      <c r="D192" s="116" t="s">
        <v>6</v>
      </c>
      <c r="E192" s="116">
        <v>742.5</v>
      </c>
      <c r="F192" s="116">
        <v>85</v>
      </c>
      <c r="G192" s="116">
        <v>657.5</v>
      </c>
      <c r="H192" s="116">
        <v>742.5</v>
      </c>
      <c r="I192" s="116">
        <v>85</v>
      </c>
      <c r="J192" s="116">
        <v>657.5</v>
      </c>
      <c r="K192" s="116">
        <v>743</v>
      </c>
      <c r="L192" s="116">
        <v>56</v>
      </c>
      <c r="M192" s="116">
        <v>687</v>
      </c>
      <c r="N192" s="116"/>
      <c r="O192" s="116"/>
      <c r="P192" s="116"/>
    </row>
    <row r="193" spans="1:16" x14ac:dyDescent="0.25">
      <c r="A193" s="135"/>
      <c r="B193" s="143"/>
      <c r="C193" s="191"/>
      <c r="D193" s="116" t="s">
        <v>7</v>
      </c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</row>
    <row r="194" spans="1:16" x14ac:dyDescent="0.25">
      <c r="A194" s="135"/>
      <c r="B194" s="143"/>
      <c r="C194" s="191"/>
      <c r="D194" s="116" t="s">
        <v>8</v>
      </c>
      <c r="E194" s="116">
        <v>742.5</v>
      </c>
      <c r="F194" s="116">
        <v>85</v>
      </c>
      <c r="G194" s="116">
        <v>657.5</v>
      </c>
      <c r="H194" s="116">
        <v>742.5</v>
      </c>
      <c r="I194" s="116">
        <v>85</v>
      </c>
      <c r="J194" s="116">
        <v>657.5</v>
      </c>
      <c r="K194" s="116">
        <v>743</v>
      </c>
      <c r="L194" s="116">
        <v>56</v>
      </c>
      <c r="M194" s="116">
        <v>687</v>
      </c>
      <c r="N194" s="116"/>
      <c r="O194" s="116"/>
      <c r="P194" s="116"/>
    </row>
    <row r="195" spans="1:16" ht="15" customHeight="1" x14ac:dyDescent="0.25">
      <c r="A195" s="135"/>
      <c r="B195" s="143"/>
      <c r="C195" s="191" t="s">
        <v>256</v>
      </c>
      <c r="D195" s="116" t="s">
        <v>4</v>
      </c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</row>
    <row r="196" spans="1:16" x14ac:dyDescent="0.25">
      <c r="A196" s="135"/>
      <c r="B196" s="143"/>
      <c r="C196" s="191"/>
      <c r="D196" s="116" t="s">
        <v>5</v>
      </c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</row>
    <row r="197" spans="1:16" x14ac:dyDescent="0.25">
      <c r="A197" s="135"/>
      <c r="B197" s="143"/>
      <c r="C197" s="191"/>
      <c r="D197" s="116" t="s">
        <v>6</v>
      </c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</row>
    <row r="198" spans="1:16" x14ac:dyDescent="0.25">
      <c r="A198" s="135"/>
      <c r="B198" s="143"/>
      <c r="C198" s="191"/>
      <c r="D198" s="116" t="s">
        <v>7</v>
      </c>
      <c r="E198" s="116">
        <v>790</v>
      </c>
      <c r="F198" s="116">
        <v>29</v>
      </c>
      <c r="G198" s="116">
        <v>761</v>
      </c>
      <c r="H198" s="116">
        <v>790</v>
      </c>
      <c r="I198" s="116">
        <v>29</v>
      </c>
      <c r="J198" s="116">
        <v>761</v>
      </c>
      <c r="K198" s="116">
        <v>790</v>
      </c>
      <c r="L198" s="116">
        <v>5</v>
      </c>
      <c r="M198" s="116">
        <v>785</v>
      </c>
      <c r="N198" s="116"/>
      <c r="O198" s="116"/>
      <c r="P198" s="116"/>
    </row>
    <row r="199" spans="1:16" x14ac:dyDescent="0.25">
      <c r="A199" s="135"/>
      <c r="B199" s="144"/>
      <c r="C199" s="191"/>
      <c r="D199" s="116" t="s">
        <v>8</v>
      </c>
      <c r="E199" s="116">
        <v>790</v>
      </c>
      <c r="F199" s="116">
        <v>29</v>
      </c>
      <c r="G199" s="116">
        <v>761</v>
      </c>
      <c r="H199" s="116">
        <v>790</v>
      </c>
      <c r="I199" s="116">
        <v>29</v>
      </c>
      <c r="J199" s="116">
        <v>761</v>
      </c>
      <c r="K199" s="116">
        <v>790</v>
      </c>
      <c r="L199" s="116">
        <v>5</v>
      </c>
      <c r="M199" s="116">
        <v>785</v>
      </c>
      <c r="N199" s="116"/>
      <c r="O199" s="116"/>
      <c r="P199" s="116"/>
    </row>
    <row r="200" spans="1:16" ht="15" customHeight="1" x14ac:dyDescent="0.25">
      <c r="A200" s="135"/>
      <c r="B200" s="113" t="s">
        <v>66</v>
      </c>
      <c r="C200" s="186" t="s">
        <v>65</v>
      </c>
      <c r="D200" s="187"/>
      <c r="E200" s="187"/>
      <c r="F200" s="187"/>
      <c r="G200" s="187"/>
      <c r="H200" s="187"/>
      <c r="I200" s="187"/>
      <c r="J200" s="187"/>
      <c r="K200" s="187"/>
      <c r="L200" s="187"/>
      <c r="M200" s="188"/>
      <c r="N200" s="107"/>
      <c r="O200" s="107"/>
      <c r="P200" s="107"/>
    </row>
    <row r="201" spans="1:16" ht="15" customHeight="1" x14ac:dyDescent="0.25">
      <c r="A201" s="135"/>
      <c r="B201" s="113" t="s">
        <v>67</v>
      </c>
      <c r="C201" s="186" t="s">
        <v>65</v>
      </c>
      <c r="D201" s="187"/>
      <c r="E201" s="187"/>
      <c r="F201" s="187"/>
      <c r="G201" s="187"/>
      <c r="H201" s="187"/>
      <c r="I201" s="187"/>
      <c r="J201" s="187"/>
      <c r="K201" s="187"/>
      <c r="L201" s="187"/>
      <c r="M201" s="188"/>
      <c r="N201" s="107"/>
      <c r="O201" s="107"/>
      <c r="P201" s="107"/>
    </row>
    <row r="202" spans="1:16" ht="15" customHeight="1" x14ac:dyDescent="0.25">
      <c r="A202" s="135"/>
      <c r="B202" s="113" t="s">
        <v>68</v>
      </c>
      <c r="C202" s="186" t="s">
        <v>65</v>
      </c>
      <c r="D202" s="187"/>
      <c r="E202" s="187"/>
      <c r="F202" s="187"/>
      <c r="G202" s="187"/>
      <c r="H202" s="187"/>
      <c r="I202" s="187"/>
      <c r="J202" s="187"/>
      <c r="K202" s="187"/>
      <c r="L202" s="187"/>
      <c r="M202" s="188"/>
      <c r="N202" s="107"/>
      <c r="O202" s="107"/>
      <c r="P202" s="107"/>
    </row>
    <row r="203" spans="1:16" ht="15" customHeight="1" x14ac:dyDescent="0.25">
      <c r="A203" s="136"/>
      <c r="B203" s="113" t="s">
        <v>69</v>
      </c>
      <c r="C203" s="186" t="s">
        <v>65</v>
      </c>
      <c r="D203" s="187"/>
      <c r="E203" s="187"/>
      <c r="F203" s="187"/>
      <c r="G203" s="187"/>
      <c r="H203" s="187"/>
      <c r="I203" s="187"/>
      <c r="J203" s="187"/>
      <c r="K203" s="187"/>
      <c r="L203" s="187"/>
      <c r="M203" s="188"/>
      <c r="N203" s="107"/>
      <c r="O203" s="107"/>
      <c r="P203" s="107"/>
    </row>
    <row r="204" spans="1:16" ht="15" customHeight="1" x14ac:dyDescent="0.25">
      <c r="A204" s="134" t="s">
        <v>52</v>
      </c>
      <c r="B204" s="174" t="s">
        <v>60</v>
      </c>
      <c r="C204" s="130" t="s">
        <v>275</v>
      </c>
      <c r="D204" s="106" t="s">
        <v>4</v>
      </c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</row>
    <row r="205" spans="1:16" x14ac:dyDescent="0.25">
      <c r="A205" s="135"/>
      <c r="B205" s="175"/>
      <c r="C205" s="130"/>
      <c r="D205" s="106" t="s">
        <v>5</v>
      </c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</row>
    <row r="206" spans="1:16" x14ac:dyDescent="0.25">
      <c r="A206" s="135"/>
      <c r="B206" s="175"/>
      <c r="C206" s="130"/>
      <c r="D206" s="106" t="s">
        <v>6</v>
      </c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</row>
    <row r="207" spans="1:16" x14ac:dyDescent="0.25">
      <c r="A207" s="135"/>
      <c r="B207" s="175"/>
      <c r="C207" s="130"/>
      <c r="D207" s="106" t="s">
        <v>7</v>
      </c>
      <c r="E207" s="116">
        <v>774.4</v>
      </c>
      <c r="F207" s="116">
        <v>774.4</v>
      </c>
      <c r="G207" s="116">
        <f t="shared" ref="G207:G268" si="29">E207-F207</f>
        <v>0</v>
      </c>
      <c r="H207" s="116">
        <v>774.4</v>
      </c>
      <c r="I207" s="116">
        <v>774.4</v>
      </c>
      <c r="J207" s="116">
        <v>0</v>
      </c>
      <c r="K207" s="116">
        <v>774.4</v>
      </c>
      <c r="L207" s="116">
        <v>774.4</v>
      </c>
      <c r="M207" s="116">
        <v>0</v>
      </c>
      <c r="N207" s="116"/>
      <c r="O207" s="116"/>
      <c r="P207" s="116"/>
    </row>
    <row r="208" spans="1:16" x14ac:dyDescent="0.25">
      <c r="A208" s="135"/>
      <c r="B208" s="175"/>
      <c r="C208" s="130"/>
      <c r="D208" s="106" t="s">
        <v>8</v>
      </c>
      <c r="E208" s="116">
        <v>774.4</v>
      </c>
      <c r="F208" s="116">
        <v>774.4</v>
      </c>
      <c r="G208" s="116">
        <f t="shared" si="29"/>
        <v>0</v>
      </c>
      <c r="H208" s="116">
        <v>774.4</v>
      </c>
      <c r="I208" s="116">
        <v>774.4</v>
      </c>
      <c r="J208" s="116">
        <v>0</v>
      </c>
      <c r="K208" s="116">
        <v>774.4</v>
      </c>
      <c r="L208" s="116">
        <v>774.4</v>
      </c>
      <c r="M208" s="116">
        <v>0</v>
      </c>
      <c r="N208" s="116"/>
      <c r="O208" s="116"/>
      <c r="P208" s="116"/>
    </row>
    <row r="209" spans="1:16" ht="15" customHeight="1" x14ac:dyDescent="0.25">
      <c r="A209" s="135"/>
      <c r="B209" s="175"/>
      <c r="C209" s="130" t="s">
        <v>276</v>
      </c>
      <c r="D209" s="106" t="s">
        <v>4</v>
      </c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</row>
    <row r="210" spans="1:16" x14ac:dyDescent="0.25">
      <c r="A210" s="135"/>
      <c r="B210" s="175"/>
      <c r="C210" s="130"/>
      <c r="D210" s="106" t="s">
        <v>5</v>
      </c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</row>
    <row r="211" spans="1:16" x14ac:dyDescent="0.25">
      <c r="A211" s="135"/>
      <c r="B211" s="175"/>
      <c r="C211" s="130"/>
      <c r="D211" s="106" t="s">
        <v>6</v>
      </c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</row>
    <row r="212" spans="1:16" x14ac:dyDescent="0.25">
      <c r="A212" s="135"/>
      <c r="B212" s="175"/>
      <c r="C212" s="130"/>
      <c r="D212" s="106" t="s">
        <v>7</v>
      </c>
      <c r="E212" s="116">
        <v>689.6</v>
      </c>
      <c r="F212" s="116">
        <v>689.6</v>
      </c>
      <c r="G212" s="116">
        <f t="shared" si="29"/>
        <v>0</v>
      </c>
      <c r="H212" s="116">
        <v>689.6</v>
      </c>
      <c r="I212" s="116">
        <v>689.6</v>
      </c>
      <c r="J212" s="116">
        <v>0</v>
      </c>
      <c r="K212" s="116">
        <v>689.6</v>
      </c>
      <c r="L212" s="116">
        <v>689.6</v>
      </c>
      <c r="M212" s="116">
        <v>0</v>
      </c>
      <c r="N212" s="116"/>
      <c r="O212" s="116"/>
      <c r="P212" s="116"/>
    </row>
    <row r="213" spans="1:16" x14ac:dyDescent="0.25">
      <c r="A213" s="135"/>
      <c r="B213" s="175"/>
      <c r="C213" s="130"/>
      <c r="D213" s="106" t="s">
        <v>8</v>
      </c>
      <c r="E213" s="116">
        <v>689.6</v>
      </c>
      <c r="F213" s="116">
        <v>689.6</v>
      </c>
      <c r="G213" s="116">
        <f t="shared" si="29"/>
        <v>0</v>
      </c>
      <c r="H213" s="116">
        <v>689.6</v>
      </c>
      <c r="I213" s="116">
        <v>689.6</v>
      </c>
      <c r="J213" s="116">
        <v>0</v>
      </c>
      <c r="K213" s="116">
        <v>689.6</v>
      </c>
      <c r="L213" s="116">
        <v>689.6</v>
      </c>
      <c r="M213" s="116">
        <v>0</v>
      </c>
      <c r="N213" s="116"/>
      <c r="O213" s="116"/>
      <c r="P213" s="116"/>
    </row>
    <row r="214" spans="1:16" ht="15" customHeight="1" x14ac:dyDescent="0.25">
      <c r="A214" s="135"/>
      <c r="B214" s="175"/>
      <c r="C214" s="130" t="s">
        <v>277</v>
      </c>
      <c r="D214" s="106" t="s">
        <v>4</v>
      </c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</row>
    <row r="215" spans="1:16" x14ac:dyDescent="0.25">
      <c r="A215" s="135"/>
      <c r="B215" s="175"/>
      <c r="C215" s="130"/>
      <c r="D215" s="106" t="s">
        <v>5</v>
      </c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</row>
    <row r="216" spans="1:16" x14ac:dyDescent="0.25">
      <c r="A216" s="135"/>
      <c r="B216" s="175"/>
      <c r="C216" s="130"/>
      <c r="D216" s="106" t="s">
        <v>6</v>
      </c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</row>
    <row r="217" spans="1:16" x14ac:dyDescent="0.25">
      <c r="A217" s="135"/>
      <c r="B217" s="175"/>
      <c r="C217" s="130"/>
      <c r="D217" s="106" t="s">
        <v>7</v>
      </c>
      <c r="E217" s="116">
        <v>801.4</v>
      </c>
      <c r="F217" s="116">
        <v>801.4</v>
      </c>
      <c r="G217" s="116">
        <f t="shared" si="29"/>
        <v>0</v>
      </c>
      <c r="H217" s="116">
        <v>801.4</v>
      </c>
      <c r="I217" s="116">
        <v>801.4</v>
      </c>
      <c r="J217" s="116">
        <v>0</v>
      </c>
      <c r="K217" s="116">
        <v>801.4</v>
      </c>
      <c r="L217" s="116">
        <v>801.4</v>
      </c>
      <c r="M217" s="116">
        <v>0</v>
      </c>
      <c r="N217" s="116"/>
      <c r="O217" s="116"/>
      <c r="P217" s="116"/>
    </row>
    <row r="218" spans="1:16" x14ac:dyDescent="0.25">
      <c r="A218" s="135"/>
      <c r="B218" s="175"/>
      <c r="C218" s="130"/>
      <c r="D218" s="106" t="s">
        <v>8</v>
      </c>
      <c r="E218" s="116">
        <v>801.4</v>
      </c>
      <c r="F218" s="116">
        <v>801.4</v>
      </c>
      <c r="G218" s="116">
        <f t="shared" si="29"/>
        <v>0</v>
      </c>
      <c r="H218" s="116">
        <v>801.4</v>
      </c>
      <c r="I218" s="116">
        <v>801.4</v>
      </c>
      <c r="J218" s="116">
        <v>0</v>
      </c>
      <c r="K218" s="116">
        <v>801.4</v>
      </c>
      <c r="L218" s="116">
        <v>801.4</v>
      </c>
      <c r="M218" s="116">
        <v>0</v>
      </c>
      <c r="N218" s="116"/>
      <c r="O218" s="116"/>
      <c r="P218" s="116"/>
    </row>
    <row r="219" spans="1:16" ht="15" customHeight="1" x14ac:dyDescent="0.25">
      <c r="A219" s="135"/>
      <c r="B219" s="175"/>
      <c r="C219" s="130" t="s">
        <v>278</v>
      </c>
      <c r="D219" s="106" t="s">
        <v>4</v>
      </c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</row>
    <row r="220" spans="1:16" x14ac:dyDescent="0.25">
      <c r="A220" s="135"/>
      <c r="B220" s="175"/>
      <c r="C220" s="130"/>
      <c r="D220" s="106" t="s">
        <v>5</v>
      </c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</row>
    <row r="221" spans="1:16" x14ac:dyDescent="0.25">
      <c r="A221" s="135"/>
      <c r="B221" s="175"/>
      <c r="C221" s="130"/>
      <c r="D221" s="106" t="s">
        <v>6</v>
      </c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</row>
    <row r="222" spans="1:16" x14ac:dyDescent="0.25">
      <c r="A222" s="135"/>
      <c r="B222" s="175"/>
      <c r="C222" s="130"/>
      <c r="D222" s="106" t="s">
        <v>7</v>
      </c>
      <c r="E222" s="116">
        <v>913</v>
      </c>
      <c r="F222" s="116">
        <v>913</v>
      </c>
      <c r="G222" s="116">
        <f t="shared" si="29"/>
        <v>0</v>
      </c>
      <c r="H222" s="116">
        <v>913</v>
      </c>
      <c r="I222" s="116">
        <v>913</v>
      </c>
      <c r="J222" s="116">
        <v>0</v>
      </c>
      <c r="K222" s="116">
        <v>913</v>
      </c>
      <c r="L222" s="116">
        <v>913</v>
      </c>
      <c r="M222" s="116">
        <v>0</v>
      </c>
      <c r="N222" s="116"/>
      <c r="O222" s="116"/>
      <c r="P222" s="116"/>
    </row>
    <row r="223" spans="1:16" x14ac:dyDescent="0.25">
      <c r="A223" s="135"/>
      <c r="B223" s="176"/>
      <c r="C223" s="130"/>
      <c r="D223" s="106" t="s">
        <v>8</v>
      </c>
      <c r="E223" s="116">
        <v>913</v>
      </c>
      <c r="F223" s="116">
        <v>913</v>
      </c>
      <c r="G223" s="116">
        <f t="shared" si="29"/>
        <v>0</v>
      </c>
      <c r="H223" s="116">
        <v>913</v>
      </c>
      <c r="I223" s="116">
        <v>913</v>
      </c>
      <c r="J223" s="116">
        <v>0</v>
      </c>
      <c r="K223" s="116">
        <v>913</v>
      </c>
      <c r="L223" s="116">
        <v>913</v>
      </c>
      <c r="M223" s="116">
        <v>0</v>
      </c>
      <c r="N223" s="116"/>
      <c r="O223" s="116"/>
      <c r="P223" s="116"/>
    </row>
    <row r="224" spans="1:16" ht="15" customHeight="1" x14ac:dyDescent="0.25">
      <c r="A224" s="135"/>
      <c r="B224" s="134" t="s">
        <v>53</v>
      </c>
      <c r="C224" s="130" t="s">
        <v>279</v>
      </c>
      <c r="D224" s="106" t="s">
        <v>4</v>
      </c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</row>
    <row r="225" spans="1:16" x14ac:dyDescent="0.25">
      <c r="A225" s="135"/>
      <c r="B225" s="135"/>
      <c r="C225" s="130"/>
      <c r="D225" s="106" t="s">
        <v>5</v>
      </c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</row>
    <row r="226" spans="1:16" x14ac:dyDescent="0.25">
      <c r="A226" s="135"/>
      <c r="B226" s="135"/>
      <c r="C226" s="130"/>
      <c r="D226" s="106" t="s">
        <v>6</v>
      </c>
      <c r="E226" s="116">
        <v>1900</v>
      </c>
      <c r="F226" s="116">
        <v>1900</v>
      </c>
      <c r="G226" s="116">
        <f t="shared" si="29"/>
        <v>0</v>
      </c>
      <c r="H226" s="116">
        <v>1900</v>
      </c>
      <c r="I226" s="116">
        <v>1900</v>
      </c>
      <c r="J226" s="116">
        <v>0</v>
      </c>
      <c r="K226" s="116">
        <v>1900</v>
      </c>
      <c r="L226" s="116">
        <v>1900</v>
      </c>
      <c r="M226" s="116">
        <v>0</v>
      </c>
      <c r="N226" s="116"/>
      <c r="O226" s="116"/>
      <c r="P226" s="116"/>
    </row>
    <row r="227" spans="1:16" x14ac:dyDescent="0.25">
      <c r="A227" s="135"/>
      <c r="B227" s="135"/>
      <c r="C227" s="130"/>
      <c r="D227" s="106" t="s">
        <v>7</v>
      </c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</row>
    <row r="228" spans="1:16" x14ac:dyDescent="0.25">
      <c r="A228" s="135"/>
      <c r="B228" s="135"/>
      <c r="C228" s="130"/>
      <c r="D228" s="106" t="s">
        <v>8</v>
      </c>
      <c r="E228" s="116">
        <v>1900</v>
      </c>
      <c r="F228" s="116">
        <v>1900</v>
      </c>
      <c r="G228" s="116">
        <f t="shared" si="29"/>
        <v>0</v>
      </c>
      <c r="H228" s="116">
        <v>1900</v>
      </c>
      <c r="I228" s="116">
        <v>1900</v>
      </c>
      <c r="J228" s="116">
        <v>0</v>
      </c>
      <c r="K228" s="116">
        <v>1900</v>
      </c>
      <c r="L228" s="116">
        <v>1900</v>
      </c>
      <c r="M228" s="116">
        <v>0</v>
      </c>
      <c r="N228" s="116"/>
      <c r="O228" s="116"/>
      <c r="P228" s="116"/>
    </row>
    <row r="229" spans="1:16" x14ac:dyDescent="0.25">
      <c r="A229" s="135"/>
      <c r="B229" s="135"/>
      <c r="C229" s="130" t="s">
        <v>280</v>
      </c>
      <c r="D229" s="106" t="s">
        <v>4</v>
      </c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</row>
    <row r="230" spans="1:16" x14ac:dyDescent="0.25">
      <c r="A230" s="135"/>
      <c r="B230" s="135"/>
      <c r="C230" s="130"/>
      <c r="D230" s="106" t="s">
        <v>5</v>
      </c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</row>
    <row r="231" spans="1:16" x14ac:dyDescent="0.25">
      <c r="A231" s="135"/>
      <c r="B231" s="135"/>
      <c r="C231" s="130"/>
      <c r="D231" s="106" t="s">
        <v>6</v>
      </c>
      <c r="E231" s="116">
        <v>2668</v>
      </c>
      <c r="F231" s="116">
        <v>2668</v>
      </c>
      <c r="G231" s="116">
        <f t="shared" si="29"/>
        <v>0</v>
      </c>
      <c r="H231" s="116">
        <v>2668</v>
      </c>
      <c r="I231" s="116">
        <v>2668</v>
      </c>
      <c r="J231" s="116">
        <v>0</v>
      </c>
      <c r="K231" s="116">
        <v>2668</v>
      </c>
      <c r="L231" s="116">
        <v>2668</v>
      </c>
      <c r="M231" s="116">
        <v>0</v>
      </c>
      <c r="N231" s="116"/>
      <c r="O231" s="116"/>
      <c r="P231" s="116"/>
    </row>
    <row r="232" spans="1:16" x14ac:dyDescent="0.25">
      <c r="A232" s="135"/>
      <c r="B232" s="135"/>
      <c r="C232" s="130"/>
      <c r="D232" s="106" t="s">
        <v>7</v>
      </c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</row>
    <row r="233" spans="1:16" x14ac:dyDescent="0.25">
      <c r="A233" s="135"/>
      <c r="B233" s="135"/>
      <c r="C233" s="130"/>
      <c r="D233" s="106" t="s">
        <v>8</v>
      </c>
      <c r="E233" s="116">
        <f>SUM(E229:E232)</f>
        <v>2668</v>
      </c>
      <c r="F233" s="116">
        <f>SUM(F229:F232)</f>
        <v>2668</v>
      </c>
      <c r="G233" s="116">
        <f t="shared" si="29"/>
        <v>0</v>
      </c>
      <c r="H233" s="116">
        <v>2668</v>
      </c>
      <c r="I233" s="116">
        <v>2668</v>
      </c>
      <c r="J233" s="116">
        <v>0</v>
      </c>
      <c r="K233" s="116">
        <v>2668</v>
      </c>
      <c r="L233" s="116">
        <v>2668</v>
      </c>
      <c r="M233" s="116">
        <v>0</v>
      </c>
      <c r="N233" s="116"/>
      <c r="O233" s="116"/>
      <c r="P233" s="116"/>
    </row>
    <row r="234" spans="1:16" x14ac:dyDescent="0.25">
      <c r="A234" s="135"/>
      <c r="B234" s="135"/>
      <c r="C234" s="130" t="s">
        <v>281</v>
      </c>
      <c r="D234" s="106" t="s">
        <v>4</v>
      </c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</row>
    <row r="235" spans="1:16" x14ac:dyDescent="0.25">
      <c r="A235" s="135"/>
      <c r="B235" s="135"/>
      <c r="C235" s="130"/>
      <c r="D235" s="106" t="s">
        <v>5</v>
      </c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</row>
    <row r="236" spans="1:16" x14ac:dyDescent="0.25">
      <c r="A236" s="135"/>
      <c r="B236" s="135"/>
      <c r="C236" s="130"/>
      <c r="D236" s="106" t="s">
        <v>6</v>
      </c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</row>
    <row r="237" spans="1:16" x14ac:dyDescent="0.25">
      <c r="A237" s="135"/>
      <c r="B237" s="135"/>
      <c r="C237" s="130"/>
      <c r="D237" s="106" t="s">
        <v>7</v>
      </c>
      <c r="E237" s="116">
        <v>1140</v>
      </c>
      <c r="F237" s="116">
        <v>1140</v>
      </c>
      <c r="G237" s="116">
        <f t="shared" si="29"/>
        <v>0</v>
      </c>
      <c r="H237" s="116">
        <v>1140</v>
      </c>
      <c r="I237" s="116">
        <v>1140</v>
      </c>
      <c r="J237" s="116">
        <v>0</v>
      </c>
      <c r="K237" s="116">
        <v>1140</v>
      </c>
      <c r="L237" s="116">
        <v>1140</v>
      </c>
      <c r="M237" s="116">
        <v>0</v>
      </c>
      <c r="N237" s="116"/>
      <c r="O237" s="116"/>
      <c r="P237" s="116"/>
    </row>
    <row r="238" spans="1:16" x14ac:dyDescent="0.25">
      <c r="A238" s="135"/>
      <c r="B238" s="135"/>
      <c r="C238" s="130"/>
      <c r="D238" s="106" t="s">
        <v>8</v>
      </c>
      <c r="E238" s="116">
        <f>SUM(E234:E237)</f>
        <v>1140</v>
      </c>
      <c r="F238" s="116">
        <f>SUM(F234:F237)</f>
        <v>1140</v>
      </c>
      <c r="G238" s="116">
        <f t="shared" si="29"/>
        <v>0</v>
      </c>
      <c r="H238" s="116">
        <v>1140</v>
      </c>
      <c r="I238" s="116">
        <v>1140</v>
      </c>
      <c r="J238" s="116">
        <v>0</v>
      </c>
      <c r="K238" s="116">
        <v>1140</v>
      </c>
      <c r="L238" s="116">
        <v>1140</v>
      </c>
      <c r="M238" s="116">
        <v>0</v>
      </c>
      <c r="N238" s="116"/>
      <c r="O238" s="116"/>
      <c r="P238" s="116"/>
    </row>
    <row r="239" spans="1:16" x14ac:dyDescent="0.25">
      <c r="A239" s="135"/>
      <c r="B239" s="135"/>
      <c r="C239" s="130" t="s">
        <v>282</v>
      </c>
      <c r="D239" s="106" t="s">
        <v>4</v>
      </c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</row>
    <row r="240" spans="1:16" x14ac:dyDescent="0.25">
      <c r="A240" s="135"/>
      <c r="B240" s="135"/>
      <c r="C240" s="130"/>
      <c r="D240" s="106" t="s">
        <v>5</v>
      </c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</row>
    <row r="241" spans="1:16" x14ac:dyDescent="0.25">
      <c r="A241" s="135"/>
      <c r="B241" s="135"/>
      <c r="C241" s="130"/>
      <c r="D241" s="106" t="s">
        <v>6</v>
      </c>
      <c r="E241" s="116">
        <v>1057.2</v>
      </c>
      <c r="F241" s="116">
        <v>1057.2</v>
      </c>
      <c r="G241" s="116">
        <f t="shared" si="29"/>
        <v>0</v>
      </c>
      <c r="H241" s="116">
        <v>1057.2</v>
      </c>
      <c r="I241" s="116">
        <v>1057.2</v>
      </c>
      <c r="J241" s="116">
        <v>0</v>
      </c>
      <c r="K241" s="116">
        <v>1057.2</v>
      </c>
      <c r="L241" s="116">
        <v>1057.2</v>
      </c>
      <c r="M241" s="116">
        <v>0</v>
      </c>
      <c r="N241" s="116"/>
      <c r="O241" s="116"/>
      <c r="P241" s="116"/>
    </row>
    <row r="242" spans="1:16" x14ac:dyDescent="0.25">
      <c r="A242" s="135"/>
      <c r="B242" s="135"/>
      <c r="C242" s="130"/>
      <c r="D242" s="106" t="s">
        <v>7</v>
      </c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</row>
    <row r="243" spans="1:16" x14ac:dyDescent="0.25">
      <c r="A243" s="135"/>
      <c r="B243" s="135"/>
      <c r="C243" s="130"/>
      <c r="D243" s="106" t="s">
        <v>8</v>
      </c>
      <c r="E243" s="116">
        <f>SUM(E239:E242)</f>
        <v>1057.2</v>
      </c>
      <c r="F243" s="116">
        <f>SUM(F239:F242)</f>
        <v>1057.2</v>
      </c>
      <c r="G243" s="116">
        <f t="shared" si="29"/>
        <v>0</v>
      </c>
      <c r="H243" s="116">
        <v>1057.2</v>
      </c>
      <c r="I243" s="116">
        <v>1057.2</v>
      </c>
      <c r="J243" s="116">
        <v>0</v>
      </c>
      <c r="K243" s="116">
        <v>1057.2</v>
      </c>
      <c r="L243" s="116">
        <v>1057.2</v>
      </c>
      <c r="M243" s="116">
        <v>0</v>
      </c>
      <c r="N243" s="116"/>
      <c r="O243" s="116"/>
      <c r="P243" s="116"/>
    </row>
    <row r="244" spans="1:16" ht="15" customHeight="1" x14ac:dyDescent="0.25">
      <c r="A244" s="135"/>
      <c r="B244" s="135"/>
      <c r="C244" s="130" t="s">
        <v>283</v>
      </c>
      <c r="D244" s="106" t="s">
        <v>4</v>
      </c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</row>
    <row r="245" spans="1:16" x14ac:dyDescent="0.25">
      <c r="A245" s="135"/>
      <c r="B245" s="135"/>
      <c r="C245" s="130"/>
      <c r="D245" s="106" t="s">
        <v>5</v>
      </c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</row>
    <row r="246" spans="1:16" x14ac:dyDescent="0.25">
      <c r="A246" s="135"/>
      <c r="B246" s="135"/>
      <c r="C246" s="130"/>
      <c r="D246" s="106" t="s">
        <v>6</v>
      </c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</row>
    <row r="247" spans="1:16" x14ac:dyDescent="0.25">
      <c r="A247" s="135"/>
      <c r="B247" s="135"/>
      <c r="C247" s="130"/>
      <c r="D247" s="106" t="s">
        <v>7</v>
      </c>
      <c r="E247" s="116">
        <v>1629</v>
      </c>
      <c r="F247" s="116">
        <v>1629</v>
      </c>
      <c r="G247" s="116">
        <f t="shared" si="29"/>
        <v>0</v>
      </c>
      <c r="H247" s="116">
        <v>1629</v>
      </c>
      <c r="I247" s="116">
        <v>1629</v>
      </c>
      <c r="J247" s="116">
        <v>0</v>
      </c>
      <c r="K247" s="116">
        <v>1629</v>
      </c>
      <c r="L247" s="116">
        <v>1629</v>
      </c>
      <c r="M247" s="116">
        <v>0</v>
      </c>
      <c r="N247" s="116"/>
      <c r="O247" s="116"/>
      <c r="P247" s="116"/>
    </row>
    <row r="248" spans="1:16" x14ac:dyDescent="0.25">
      <c r="A248" s="135"/>
      <c r="B248" s="135"/>
      <c r="C248" s="130"/>
      <c r="D248" s="106" t="s">
        <v>8</v>
      </c>
      <c r="E248" s="116">
        <f>SUM(E244:E247)</f>
        <v>1629</v>
      </c>
      <c r="F248" s="116">
        <f>SUM(F244:F247)</f>
        <v>1629</v>
      </c>
      <c r="G248" s="116">
        <f t="shared" si="29"/>
        <v>0</v>
      </c>
      <c r="H248" s="116">
        <v>1629</v>
      </c>
      <c r="I248" s="116">
        <v>1629</v>
      </c>
      <c r="J248" s="116">
        <v>0</v>
      </c>
      <c r="K248" s="116">
        <v>1629</v>
      </c>
      <c r="L248" s="116">
        <v>1629</v>
      </c>
      <c r="M248" s="116">
        <v>0</v>
      </c>
      <c r="N248" s="116"/>
      <c r="O248" s="116"/>
      <c r="P248" s="116"/>
    </row>
    <row r="249" spans="1:16" ht="15" customHeight="1" x14ac:dyDescent="0.25">
      <c r="A249" s="135"/>
      <c r="B249" s="135"/>
      <c r="C249" s="130" t="s">
        <v>284</v>
      </c>
      <c r="D249" s="106" t="s">
        <v>4</v>
      </c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</row>
    <row r="250" spans="1:16" x14ac:dyDescent="0.25">
      <c r="A250" s="135"/>
      <c r="B250" s="135"/>
      <c r="C250" s="130"/>
      <c r="D250" s="106" t="s">
        <v>5</v>
      </c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</row>
    <row r="251" spans="1:16" x14ac:dyDescent="0.25">
      <c r="A251" s="135"/>
      <c r="B251" s="135"/>
      <c r="C251" s="130"/>
      <c r="D251" s="106" t="s">
        <v>6</v>
      </c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</row>
    <row r="252" spans="1:16" x14ac:dyDescent="0.25">
      <c r="A252" s="135"/>
      <c r="B252" s="135"/>
      <c r="C252" s="130"/>
      <c r="D252" s="106" t="s">
        <v>7</v>
      </c>
      <c r="E252" s="116">
        <v>2209</v>
      </c>
      <c r="F252" s="116">
        <v>2209</v>
      </c>
      <c r="G252" s="116">
        <f t="shared" si="29"/>
        <v>0</v>
      </c>
      <c r="H252" s="116">
        <v>2209</v>
      </c>
      <c r="I252" s="116">
        <v>2209</v>
      </c>
      <c r="J252" s="116">
        <v>0</v>
      </c>
      <c r="K252" s="116">
        <v>2209</v>
      </c>
      <c r="L252" s="116">
        <v>2209</v>
      </c>
      <c r="M252" s="116">
        <v>0</v>
      </c>
      <c r="N252" s="116"/>
      <c r="O252" s="116"/>
      <c r="P252" s="116"/>
    </row>
    <row r="253" spans="1:16" x14ac:dyDescent="0.25">
      <c r="A253" s="135"/>
      <c r="B253" s="135"/>
      <c r="C253" s="130"/>
      <c r="D253" s="106" t="s">
        <v>8</v>
      </c>
      <c r="E253" s="116">
        <f>SUM(E249:E252)</f>
        <v>2209</v>
      </c>
      <c r="F253" s="116">
        <f>SUM(F249:F252)</f>
        <v>2209</v>
      </c>
      <c r="G253" s="116">
        <f t="shared" si="29"/>
        <v>0</v>
      </c>
      <c r="H253" s="116">
        <v>2209</v>
      </c>
      <c r="I253" s="116">
        <v>2209</v>
      </c>
      <c r="J253" s="116">
        <v>0</v>
      </c>
      <c r="K253" s="116">
        <v>2209</v>
      </c>
      <c r="L253" s="116">
        <v>2209</v>
      </c>
      <c r="M253" s="116">
        <v>0</v>
      </c>
      <c r="N253" s="116"/>
      <c r="O253" s="116"/>
      <c r="P253" s="116"/>
    </row>
    <row r="254" spans="1:16" ht="15" customHeight="1" x14ac:dyDescent="0.25">
      <c r="A254" s="135"/>
      <c r="B254" s="135"/>
      <c r="C254" s="130" t="s">
        <v>285</v>
      </c>
      <c r="D254" s="106" t="s">
        <v>4</v>
      </c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</row>
    <row r="255" spans="1:16" x14ac:dyDescent="0.25">
      <c r="A255" s="135"/>
      <c r="B255" s="135"/>
      <c r="C255" s="130"/>
      <c r="D255" s="106" t="s">
        <v>5</v>
      </c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</row>
    <row r="256" spans="1:16" x14ac:dyDescent="0.25">
      <c r="A256" s="135"/>
      <c r="B256" s="135"/>
      <c r="C256" s="130"/>
      <c r="D256" s="106" t="s">
        <v>6</v>
      </c>
      <c r="E256" s="116">
        <v>1400</v>
      </c>
      <c r="F256" s="116">
        <v>1400</v>
      </c>
      <c r="G256" s="116">
        <f t="shared" si="29"/>
        <v>0</v>
      </c>
      <c r="H256" s="116">
        <v>1400</v>
      </c>
      <c r="I256" s="116">
        <v>1400</v>
      </c>
      <c r="J256" s="116">
        <v>0</v>
      </c>
      <c r="K256" s="116">
        <v>1400</v>
      </c>
      <c r="L256" s="116">
        <v>1400</v>
      </c>
      <c r="M256" s="116">
        <v>0</v>
      </c>
      <c r="N256" s="116"/>
      <c r="O256" s="116"/>
      <c r="P256" s="116"/>
    </row>
    <row r="257" spans="1:16" x14ac:dyDescent="0.25">
      <c r="A257" s="135"/>
      <c r="B257" s="135"/>
      <c r="C257" s="130"/>
      <c r="D257" s="106" t="s">
        <v>7</v>
      </c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</row>
    <row r="258" spans="1:16" x14ac:dyDescent="0.25">
      <c r="A258" s="135"/>
      <c r="B258" s="135"/>
      <c r="C258" s="130"/>
      <c r="D258" s="106" t="s">
        <v>8</v>
      </c>
      <c r="E258" s="116">
        <f>SUM(E254:E257)</f>
        <v>1400</v>
      </c>
      <c r="F258" s="116">
        <f>SUM(F254:F257)</f>
        <v>1400</v>
      </c>
      <c r="G258" s="116">
        <f t="shared" si="29"/>
        <v>0</v>
      </c>
      <c r="H258" s="116">
        <v>1400</v>
      </c>
      <c r="I258" s="116">
        <v>1400</v>
      </c>
      <c r="J258" s="116">
        <v>0</v>
      </c>
      <c r="K258" s="116">
        <v>1400</v>
      </c>
      <c r="L258" s="116">
        <v>1400</v>
      </c>
      <c r="M258" s="116">
        <v>0</v>
      </c>
      <c r="N258" s="116"/>
      <c r="O258" s="116"/>
      <c r="P258" s="116"/>
    </row>
    <row r="259" spans="1:16" x14ac:dyDescent="0.25">
      <c r="A259" s="135"/>
      <c r="B259" s="135"/>
      <c r="C259" s="130" t="s">
        <v>286</v>
      </c>
      <c r="D259" s="106" t="s">
        <v>4</v>
      </c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</row>
    <row r="260" spans="1:16" x14ac:dyDescent="0.25">
      <c r="A260" s="135"/>
      <c r="B260" s="135"/>
      <c r="C260" s="130"/>
      <c r="D260" s="106" t="s">
        <v>5</v>
      </c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</row>
    <row r="261" spans="1:16" x14ac:dyDescent="0.25">
      <c r="A261" s="135"/>
      <c r="B261" s="135"/>
      <c r="C261" s="130"/>
      <c r="D261" s="106" t="s">
        <v>6</v>
      </c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</row>
    <row r="262" spans="1:16" x14ac:dyDescent="0.25">
      <c r="A262" s="135"/>
      <c r="B262" s="135"/>
      <c r="C262" s="130"/>
      <c r="D262" s="106" t="s">
        <v>7</v>
      </c>
      <c r="E262" s="116">
        <v>857.5</v>
      </c>
      <c r="F262" s="116">
        <v>857.5</v>
      </c>
      <c r="G262" s="116">
        <f t="shared" si="29"/>
        <v>0</v>
      </c>
      <c r="H262" s="116">
        <v>857.5</v>
      </c>
      <c r="I262" s="116">
        <v>857.5</v>
      </c>
      <c r="J262" s="116">
        <v>0</v>
      </c>
      <c r="K262" s="116">
        <v>857.5</v>
      </c>
      <c r="L262" s="116">
        <v>857.5</v>
      </c>
      <c r="M262" s="116">
        <v>0</v>
      </c>
      <c r="N262" s="116"/>
      <c r="O262" s="116"/>
      <c r="P262" s="116"/>
    </row>
    <row r="263" spans="1:16" x14ac:dyDescent="0.25">
      <c r="A263" s="135"/>
      <c r="B263" s="135"/>
      <c r="C263" s="130"/>
      <c r="D263" s="106" t="s">
        <v>8</v>
      </c>
      <c r="E263" s="116">
        <f>SUM(E259:E262)</f>
        <v>857.5</v>
      </c>
      <c r="F263" s="116">
        <f>SUM(F259:F262)</f>
        <v>857.5</v>
      </c>
      <c r="G263" s="116">
        <f t="shared" si="29"/>
        <v>0</v>
      </c>
      <c r="H263" s="116">
        <v>857.5</v>
      </c>
      <c r="I263" s="116">
        <v>857.5</v>
      </c>
      <c r="J263" s="116">
        <v>0</v>
      </c>
      <c r="K263" s="116">
        <v>857.5</v>
      </c>
      <c r="L263" s="116">
        <v>857.5</v>
      </c>
      <c r="M263" s="116">
        <v>0</v>
      </c>
      <c r="N263" s="116"/>
      <c r="O263" s="116"/>
      <c r="P263" s="116"/>
    </row>
    <row r="264" spans="1:16" x14ac:dyDescent="0.25">
      <c r="A264" s="135"/>
      <c r="B264" s="135"/>
      <c r="C264" s="130" t="s">
        <v>287</v>
      </c>
      <c r="D264" s="106" t="s">
        <v>4</v>
      </c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</row>
    <row r="265" spans="1:16" x14ac:dyDescent="0.25">
      <c r="A265" s="135"/>
      <c r="B265" s="135"/>
      <c r="C265" s="130"/>
      <c r="D265" s="106" t="s">
        <v>5</v>
      </c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</row>
    <row r="266" spans="1:16" x14ac:dyDescent="0.25">
      <c r="A266" s="135"/>
      <c r="B266" s="135"/>
      <c r="C266" s="130"/>
      <c r="D266" s="106" t="s">
        <v>6</v>
      </c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</row>
    <row r="267" spans="1:16" x14ac:dyDescent="0.25">
      <c r="A267" s="135"/>
      <c r="B267" s="135"/>
      <c r="C267" s="130"/>
      <c r="D267" s="106" t="s">
        <v>7</v>
      </c>
      <c r="E267" s="116">
        <v>810</v>
      </c>
      <c r="F267" s="116">
        <v>810</v>
      </c>
      <c r="G267" s="116">
        <f t="shared" si="29"/>
        <v>0</v>
      </c>
      <c r="H267" s="116">
        <v>810</v>
      </c>
      <c r="I267" s="116">
        <v>810</v>
      </c>
      <c r="J267" s="116">
        <v>0</v>
      </c>
      <c r="K267" s="116">
        <v>810</v>
      </c>
      <c r="L267" s="116">
        <v>810</v>
      </c>
      <c r="M267" s="116">
        <v>0</v>
      </c>
      <c r="N267" s="116"/>
      <c r="O267" s="116"/>
      <c r="P267" s="116"/>
    </row>
    <row r="268" spans="1:16" x14ac:dyDescent="0.25">
      <c r="A268" s="135"/>
      <c r="B268" s="135"/>
      <c r="C268" s="130"/>
      <c r="D268" s="106" t="s">
        <v>8</v>
      </c>
      <c r="E268" s="116">
        <f>SUM(E264:E267)</f>
        <v>810</v>
      </c>
      <c r="F268" s="116">
        <f>SUM(F264:F267)</f>
        <v>810</v>
      </c>
      <c r="G268" s="116">
        <f t="shared" si="29"/>
        <v>0</v>
      </c>
      <c r="H268" s="116">
        <v>810</v>
      </c>
      <c r="I268" s="116">
        <v>810</v>
      </c>
      <c r="J268" s="116">
        <v>0</v>
      </c>
      <c r="K268" s="116">
        <v>810</v>
      </c>
      <c r="L268" s="116">
        <v>810</v>
      </c>
      <c r="M268" s="116">
        <v>0</v>
      </c>
      <c r="N268" s="116"/>
      <c r="O268" s="116"/>
      <c r="P268" s="116"/>
    </row>
    <row r="269" spans="1:16" ht="15" customHeight="1" x14ac:dyDescent="0.25">
      <c r="A269" s="135"/>
      <c r="B269" s="105" t="s">
        <v>70</v>
      </c>
      <c r="C269" s="186" t="s">
        <v>65</v>
      </c>
      <c r="D269" s="187"/>
      <c r="E269" s="187"/>
      <c r="F269" s="187"/>
      <c r="G269" s="187"/>
      <c r="H269" s="187"/>
      <c r="I269" s="187"/>
      <c r="J269" s="187"/>
      <c r="K269" s="187"/>
      <c r="L269" s="187"/>
      <c r="M269" s="188"/>
      <c r="N269" s="107"/>
      <c r="O269" s="107"/>
      <c r="P269" s="107"/>
    </row>
    <row r="270" spans="1:16" ht="15" customHeight="1" x14ac:dyDescent="0.25">
      <c r="A270" s="135"/>
      <c r="B270" s="105" t="s">
        <v>71</v>
      </c>
      <c r="C270" s="186" t="s">
        <v>65</v>
      </c>
      <c r="D270" s="187"/>
      <c r="E270" s="187"/>
      <c r="F270" s="187"/>
      <c r="G270" s="187"/>
      <c r="H270" s="187"/>
      <c r="I270" s="187"/>
      <c r="J270" s="187"/>
      <c r="K270" s="187"/>
      <c r="L270" s="187"/>
      <c r="M270" s="188"/>
      <c r="N270" s="107"/>
      <c r="O270" s="107"/>
      <c r="P270" s="107"/>
    </row>
    <row r="271" spans="1:16" ht="15" customHeight="1" x14ac:dyDescent="0.25">
      <c r="A271" s="135"/>
      <c r="B271" s="105" t="s">
        <v>72</v>
      </c>
      <c r="C271" s="186" t="s">
        <v>65</v>
      </c>
      <c r="D271" s="187"/>
      <c r="E271" s="187"/>
      <c r="F271" s="187"/>
      <c r="G271" s="187"/>
      <c r="H271" s="187"/>
      <c r="I271" s="187"/>
      <c r="J271" s="187"/>
      <c r="K271" s="187"/>
      <c r="L271" s="187"/>
      <c r="M271" s="188"/>
      <c r="N271" s="107"/>
      <c r="O271" s="107"/>
      <c r="P271" s="107"/>
    </row>
    <row r="272" spans="1:16" ht="15" customHeight="1" x14ac:dyDescent="0.25">
      <c r="A272" s="134" t="s">
        <v>86</v>
      </c>
      <c r="B272" s="111" t="s">
        <v>87</v>
      </c>
      <c r="C272" s="186" t="s">
        <v>65</v>
      </c>
      <c r="D272" s="187"/>
      <c r="E272" s="187"/>
      <c r="F272" s="187"/>
      <c r="G272" s="187"/>
      <c r="H272" s="187"/>
      <c r="I272" s="187"/>
      <c r="J272" s="187"/>
      <c r="K272" s="187"/>
      <c r="L272" s="187"/>
      <c r="M272" s="188"/>
      <c r="N272" s="107"/>
      <c r="O272" s="107"/>
      <c r="P272" s="107"/>
    </row>
    <row r="273" spans="1:16" ht="15" customHeight="1" x14ac:dyDescent="0.25">
      <c r="A273" s="135"/>
      <c r="B273" s="111" t="s">
        <v>88</v>
      </c>
      <c r="C273" s="186" t="s">
        <v>65</v>
      </c>
      <c r="D273" s="187"/>
      <c r="E273" s="187"/>
      <c r="F273" s="187"/>
      <c r="G273" s="187"/>
      <c r="H273" s="187"/>
      <c r="I273" s="187"/>
      <c r="J273" s="187"/>
      <c r="K273" s="187"/>
      <c r="L273" s="187"/>
      <c r="M273" s="188"/>
      <c r="N273" s="107"/>
      <c r="O273" s="107"/>
      <c r="P273" s="107"/>
    </row>
    <row r="274" spans="1:16" ht="15" customHeight="1" x14ac:dyDescent="0.25">
      <c r="A274" s="135"/>
      <c r="B274" s="111" t="s">
        <v>89</v>
      </c>
      <c r="C274" s="186" t="s">
        <v>65</v>
      </c>
      <c r="D274" s="187"/>
      <c r="E274" s="187"/>
      <c r="F274" s="187"/>
      <c r="G274" s="187"/>
      <c r="H274" s="187"/>
      <c r="I274" s="187"/>
      <c r="J274" s="187"/>
      <c r="K274" s="187"/>
      <c r="L274" s="187"/>
      <c r="M274" s="188"/>
      <c r="N274" s="107"/>
      <c r="O274" s="107"/>
      <c r="P274" s="107"/>
    </row>
    <row r="275" spans="1:16" ht="15" customHeight="1" x14ac:dyDescent="0.25">
      <c r="A275" s="135"/>
      <c r="B275" s="111" t="s">
        <v>90</v>
      </c>
      <c r="C275" s="186" t="s">
        <v>65</v>
      </c>
      <c r="D275" s="187"/>
      <c r="E275" s="187"/>
      <c r="F275" s="187"/>
      <c r="G275" s="187"/>
      <c r="H275" s="187"/>
      <c r="I275" s="187"/>
      <c r="J275" s="187"/>
      <c r="K275" s="187"/>
      <c r="L275" s="187"/>
      <c r="M275" s="188"/>
      <c r="N275" s="107"/>
      <c r="O275" s="107"/>
      <c r="P275" s="107"/>
    </row>
    <row r="276" spans="1:16" ht="15" customHeight="1" x14ac:dyDescent="0.25">
      <c r="A276" s="136"/>
      <c r="B276" s="111" t="s">
        <v>91</v>
      </c>
      <c r="C276" s="186" t="s">
        <v>65</v>
      </c>
      <c r="D276" s="187"/>
      <c r="E276" s="187"/>
      <c r="F276" s="187"/>
      <c r="G276" s="187"/>
      <c r="H276" s="187"/>
      <c r="I276" s="187"/>
      <c r="J276" s="187"/>
      <c r="K276" s="187"/>
      <c r="L276" s="187"/>
      <c r="M276" s="188"/>
      <c r="N276" s="107"/>
      <c r="O276" s="107"/>
      <c r="P276" s="107"/>
    </row>
    <row r="277" spans="1:16" ht="15" customHeight="1" x14ac:dyDescent="0.25">
      <c r="A277" s="134" t="s">
        <v>92</v>
      </c>
      <c r="B277" s="111" t="s">
        <v>93</v>
      </c>
      <c r="C277" s="186" t="s">
        <v>65</v>
      </c>
      <c r="D277" s="187"/>
      <c r="E277" s="187"/>
      <c r="F277" s="187"/>
      <c r="G277" s="187"/>
      <c r="H277" s="187"/>
      <c r="I277" s="187"/>
      <c r="J277" s="187"/>
      <c r="K277" s="187"/>
      <c r="L277" s="187"/>
      <c r="M277" s="188"/>
      <c r="N277" s="107"/>
      <c r="O277" s="107"/>
      <c r="P277" s="107"/>
    </row>
    <row r="278" spans="1:16" ht="15" customHeight="1" x14ac:dyDescent="0.25">
      <c r="A278" s="135"/>
      <c r="B278" s="111" t="s">
        <v>94</v>
      </c>
      <c r="C278" s="186" t="s">
        <v>65</v>
      </c>
      <c r="D278" s="187"/>
      <c r="E278" s="187"/>
      <c r="F278" s="187"/>
      <c r="G278" s="187"/>
      <c r="H278" s="187"/>
      <c r="I278" s="187"/>
      <c r="J278" s="187"/>
      <c r="K278" s="187"/>
      <c r="L278" s="187"/>
      <c r="M278" s="188"/>
      <c r="N278" s="107"/>
      <c r="O278" s="107"/>
      <c r="P278" s="107"/>
    </row>
    <row r="279" spans="1:16" ht="15" customHeight="1" x14ac:dyDescent="0.25">
      <c r="A279" s="135"/>
      <c r="B279" s="111" t="s">
        <v>96</v>
      </c>
      <c r="C279" s="186" t="s">
        <v>65</v>
      </c>
      <c r="D279" s="187"/>
      <c r="E279" s="187"/>
      <c r="F279" s="187"/>
      <c r="G279" s="187"/>
      <c r="H279" s="187"/>
      <c r="I279" s="187"/>
      <c r="J279" s="187"/>
      <c r="K279" s="187"/>
      <c r="L279" s="187"/>
      <c r="M279" s="188"/>
      <c r="N279" s="107"/>
      <c r="O279" s="107"/>
      <c r="P279" s="107"/>
    </row>
    <row r="280" spans="1:16" ht="15" customHeight="1" x14ac:dyDescent="0.25">
      <c r="A280" s="135"/>
      <c r="B280" s="111" t="s">
        <v>97</v>
      </c>
      <c r="C280" s="186" t="s">
        <v>65</v>
      </c>
      <c r="D280" s="187"/>
      <c r="E280" s="187"/>
      <c r="F280" s="187"/>
      <c r="G280" s="187"/>
      <c r="H280" s="187"/>
      <c r="I280" s="187"/>
      <c r="J280" s="187"/>
      <c r="K280" s="187"/>
      <c r="L280" s="187"/>
      <c r="M280" s="188"/>
      <c r="N280" s="107"/>
      <c r="O280" s="107"/>
      <c r="P280" s="107"/>
    </row>
    <row r="281" spans="1:16" ht="15" customHeight="1" x14ac:dyDescent="0.25">
      <c r="A281" s="135"/>
      <c r="B281" s="111" t="s">
        <v>98</v>
      </c>
      <c r="C281" s="186" t="s">
        <v>65</v>
      </c>
      <c r="D281" s="187"/>
      <c r="E281" s="187"/>
      <c r="F281" s="187"/>
      <c r="G281" s="187"/>
      <c r="H281" s="187"/>
      <c r="I281" s="187"/>
      <c r="J281" s="187"/>
      <c r="K281" s="187"/>
      <c r="L281" s="187"/>
      <c r="M281" s="188"/>
      <c r="N281" s="107"/>
      <c r="O281" s="107"/>
      <c r="P281" s="107"/>
    </row>
    <row r="282" spans="1:16" ht="15" customHeight="1" x14ac:dyDescent="0.25">
      <c r="A282" s="135"/>
      <c r="B282" s="111" t="s">
        <v>99</v>
      </c>
      <c r="C282" s="186" t="s">
        <v>65</v>
      </c>
      <c r="D282" s="187"/>
      <c r="E282" s="187"/>
      <c r="F282" s="187"/>
      <c r="G282" s="187"/>
      <c r="H282" s="187"/>
      <c r="I282" s="187"/>
      <c r="J282" s="187"/>
      <c r="K282" s="187"/>
      <c r="L282" s="187"/>
      <c r="M282" s="188"/>
      <c r="N282" s="107"/>
      <c r="O282" s="107"/>
      <c r="P282" s="107"/>
    </row>
    <row r="283" spans="1:16" ht="15" customHeight="1" x14ac:dyDescent="0.25">
      <c r="A283" s="136"/>
      <c r="B283" s="111" t="s">
        <v>100</v>
      </c>
      <c r="C283" s="186" t="s">
        <v>65</v>
      </c>
      <c r="D283" s="187"/>
      <c r="E283" s="187"/>
      <c r="F283" s="187"/>
      <c r="G283" s="187"/>
      <c r="H283" s="187"/>
      <c r="I283" s="187"/>
      <c r="J283" s="187"/>
      <c r="K283" s="187"/>
      <c r="L283" s="187"/>
      <c r="M283" s="188"/>
      <c r="N283" s="107"/>
      <c r="O283" s="107"/>
      <c r="P283" s="107"/>
    </row>
    <row r="284" spans="1:16" ht="15" customHeight="1" x14ac:dyDescent="0.25">
      <c r="A284" s="165" t="s">
        <v>45</v>
      </c>
      <c r="B284" s="134" t="s">
        <v>42</v>
      </c>
      <c r="C284" s="130" t="s">
        <v>263</v>
      </c>
      <c r="D284" s="106" t="s">
        <v>4</v>
      </c>
      <c r="E284" s="88"/>
      <c r="F284" s="88"/>
      <c r="G284" s="88"/>
      <c r="H284" s="88"/>
      <c r="I284" s="88"/>
      <c r="J284" s="88"/>
      <c r="K284" s="88"/>
      <c r="L284" s="88"/>
      <c r="M284" s="88"/>
      <c r="N284" s="116"/>
      <c r="O284" s="116"/>
      <c r="P284" s="116"/>
    </row>
    <row r="285" spans="1:16" x14ac:dyDescent="0.25">
      <c r="A285" s="189"/>
      <c r="B285" s="135"/>
      <c r="C285" s="130"/>
      <c r="D285" s="106" t="s">
        <v>5</v>
      </c>
      <c r="E285" s="88"/>
      <c r="F285" s="88"/>
      <c r="G285" s="88"/>
      <c r="H285" s="88"/>
      <c r="I285" s="88"/>
      <c r="J285" s="88"/>
      <c r="K285" s="88"/>
      <c r="L285" s="88"/>
      <c r="M285" s="88"/>
      <c r="N285" s="116"/>
      <c r="O285" s="116"/>
      <c r="P285" s="116"/>
    </row>
    <row r="286" spans="1:16" x14ac:dyDescent="0.25">
      <c r="A286" s="189"/>
      <c r="B286" s="135"/>
      <c r="C286" s="130"/>
      <c r="D286" s="106" t="s">
        <v>6</v>
      </c>
      <c r="E286" s="116">
        <v>800</v>
      </c>
      <c r="F286" s="116">
        <v>700</v>
      </c>
      <c r="G286" s="116">
        <v>100</v>
      </c>
      <c r="H286" s="116">
        <v>800</v>
      </c>
      <c r="I286" s="116">
        <v>700</v>
      </c>
      <c r="J286" s="116">
        <v>100</v>
      </c>
      <c r="K286" s="116">
        <v>800</v>
      </c>
      <c r="L286" s="116">
        <v>700</v>
      </c>
      <c r="M286" s="116">
        <v>100</v>
      </c>
      <c r="N286" s="116"/>
      <c r="O286" s="116"/>
      <c r="P286" s="116"/>
    </row>
    <row r="287" spans="1:16" x14ac:dyDescent="0.25">
      <c r="A287" s="189"/>
      <c r="B287" s="135"/>
      <c r="C287" s="130"/>
      <c r="D287" s="106" t="s">
        <v>7</v>
      </c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</row>
    <row r="288" spans="1:16" x14ac:dyDescent="0.25">
      <c r="A288" s="189"/>
      <c r="B288" s="135"/>
      <c r="C288" s="130"/>
      <c r="D288" s="106" t="s">
        <v>8</v>
      </c>
      <c r="E288" s="116">
        <v>800</v>
      </c>
      <c r="F288" s="116">
        <v>700</v>
      </c>
      <c r="G288" s="116">
        <v>100</v>
      </c>
      <c r="H288" s="116">
        <v>800</v>
      </c>
      <c r="I288" s="116">
        <v>700</v>
      </c>
      <c r="J288" s="116">
        <v>100</v>
      </c>
      <c r="K288" s="116">
        <v>800</v>
      </c>
      <c r="L288" s="116">
        <v>700</v>
      </c>
      <c r="M288" s="116">
        <v>100</v>
      </c>
      <c r="N288" s="116"/>
      <c r="O288" s="116"/>
      <c r="P288" s="116"/>
    </row>
    <row r="289" spans="1:16" ht="15" customHeight="1" x14ac:dyDescent="0.25">
      <c r="A289" s="189"/>
      <c r="B289" s="135"/>
      <c r="C289" s="130" t="s">
        <v>264</v>
      </c>
      <c r="D289" s="106" t="s">
        <v>4</v>
      </c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</row>
    <row r="290" spans="1:16" x14ac:dyDescent="0.25">
      <c r="A290" s="189"/>
      <c r="B290" s="135"/>
      <c r="C290" s="130"/>
      <c r="D290" s="106" t="s">
        <v>5</v>
      </c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</row>
    <row r="291" spans="1:16" x14ac:dyDescent="0.25">
      <c r="A291" s="189"/>
      <c r="B291" s="135"/>
      <c r="C291" s="130"/>
      <c r="D291" s="106" t="s">
        <v>6</v>
      </c>
      <c r="E291" s="116">
        <v>1070</v>
      </c>
      <c r="F291" s="116">
        <v>257</v>
      </c>
      <c r="G291" s="116">
        <v>813</v>
      </c>
      <c r="H291" s="116">
        <v>1070</v>
      </c>
      <c r="I291" s="116">
        <v>257</v>
      </c>
      <c r="J291" s="116">
        <v>813</v>
      </c>
      <c r="K291" s="116">
        <v>1070</v>
      </c>
      <c r="L291" s="116">
        <v>257</v>
      </c>
      <c r="M291" s="116">
        <v>813</v>
      </c>
      <c r="N291" s="116"/>
      <c r="O291" s="116"/>
      <c r="P291" s="116"/>
    </row>
    <row r="292" spans="1:16" x14ac:dyDescent="0.25">
      <c r="A292" s="189"/>
      <c r="B292" s="135"/>
      <c r="C292" s="130"/>
      <c r="D292" s="106" t="s">
        <v>7</v>
      </c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</row>
    <row r="293" spans="1:16" x14ac:dyDescent="0.25">
      <c r="A293" s="189"/>
      <c r="B293" s="136"/>
      <c r="C293" s="130"/>
      <c r="D293" s="106" t="s">
        <v>8</v>
      </c>
      <c r="E293" s="116">
        <v>1070</v>
      </c>
      <c r="F293" s="116">
        <v>257</v>
      </c>
      <c r="G293" s="116">
        <v>813</v>
      </c>
      <c r="H293" s="116">
        <v>1070</v>
      </c>
      <c r="I293" s="116">
        <v>257</v>
      </c>
      <c r="J293" s="116">
        <v>813</v>
      </c>
      <c r="K293" s="116">
        <v>1070</v>
      </c>
      <c r="L293" s="116">
        <v>257</v>
      </c>
      <c r="M293" s="116">
        <v>813</v>
      </c>
      <c r="N293" s="116"/>
      <c r="O293" s="116"/>
      <c r="P293" s="116"/>
    </row>
    <row r="294" spans="1:16" ht="15" customHeight="1" x14ac:dyDescent="0.25">
      <c r="A294" s="189"/>
      <c r="B294" s="134" t="s">
        <v>43</v>
      </c>
      <c r="C294" s="130" t="s">
        <v>265</v>
      </c>
      <c r="D294" s="106" t="s">
        <v>4</v>
      </c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</row>
    <row r="295" spans="1:16" x14ac:dyDescent="0.25">
      <c r="A295" s="189"/>
      <c r="B295" s="135"/>
      <c r="C295" s="130"/>
      <c r="D295" s="106" t="s">
        <v>5</v>
      </c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</row>
    <row r="296" spans="1:16" x14ac:dyDescent="0.25">
      <c r="A296" s="189"/>
      <c r="B296" s="135"/>
      <c r="C296" s="130"/>
      <c r="D296" s="106" t="s">
        <v>6</v>
      </c>
      <c r="E296" s="116">
        <v>3000</v>
      </c>
      <c r="F296" s="116">
        <v>2900</v>
      </c>
      <c r="G296" s="116">
        <v>100</v>
      </c>
      <c r="H296" s="116">
        <v>3000</v>
      </c>
      <c r="I296" s="116">
        <v>2900</v>
      </c>
      <c r="J296" s="116">
        <v>100</v>
      </c>
      <c r="K296" s="116">
        <v>3000</v>
      </c>
      <c r="L296" s="116">
        <v>2900</v>
      </c>
      <c r="M296" s="116">
        <v>100</v>
      </c>
      <c r="N296" s="116"/>
      <c r="O296" s="116"/>
      <c r="P296" s="116"/>
    </row>
    <row r="297" spans="1:16" x14ac:dyDescent="0.25">
      <c r="A297" s="189"/>
      <c r="B297" s="135"/>
      <c r="C297" s="130"/>
      <c r="D297" s="106" t="s">
        <v>7</v>
      </c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</row>
    <row r="298" spans="1:16" x14ac:dyDescent="0.25">
      <c r="A298" s="189"/>
      <c r="B298" s="136"/>
      <c r="C298" s="130"/>
      <c r="D298" s="106" t="s">
        <v>8</v>
      </c>
      <c r="E298" s="116">
        <v>3000</v>
      </c>
      <c r="F298" s="116">
        <v>2900</v>
      </c>
      <c r="G298" s="116">
        <v>100</v>
      </c>
      <c r="H298" s="116">
        <v>3000</v>
      </c>
      <c r="I298" s="116">
        <v>2900</v>
      </c>
      <c r="J298" s="116">
        <v>100</v>
      </c>
      <c r="K298" s="116">
        <v>3000</v>
      </c>
      <c r="L298" s="116">
        <v>2900</v>
      </c>
      <c r="M298" s="116">
        <v>100</v>
      </c>
      <c r="N298" s="116"/>
      <c r="O298" s="116"/>
      <c r="P298" s="116"/>
    </row>
    <row r="299" spans="1:16" ht="15" customHeight="1" x14ac:dyDescent="0.25">
      <c r="A299" s="189"/>
      <c r="B299" s="142" t="s">
        <v>44</v>
      </c>
      <c r="C299" s="130" t="s">
        <v>169</v>
      </c>
      <c r="D299" s="106" t="s">
        <v>4</v>
      </c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</row>
    <row r="300" spans="1:16" x14ac:dyDescent="0.25">
      <c r="A300" s="189"/>
      <c r="B300" s="143"/>
      <c r="C300" s="130"/>
      <c r="D300" s="106" t="s">
        <v>5</v>
      </c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</row>
    <row r="301" spans="1:16" x14ac:dyDescent="0.25">
      <c r="A301" s="189"/>
      <c r="B301" s="143"/>
      <c r="C301" s="130"/>
      <c r="D301" s="106" t="s">
        <v>6</v>
      </c>
      <c r="E301" s="116">
        <v>1200</v>
      </c>
      <c r="F301" s="116">
        <v>1117</v>
      </c>
      <c r="G301" s="116">
        <v>83</v>
      </c>
      <c r="H301" s="116">
        <v>1200</v>
      </c>
      <c r="I301" s="116">
        <v>1117</v>
      </c>
      <c r="J301" s="116">
        <v>83</v>
      </c>
      <c r="K301" s="116">
        <v>1200</v>
      </c>
      <c r="L301" s="116">
        <v>1117</v>
      </c>
      <c r="M301" s="116">
        <v>83</v>
      </c>
      <c r="N301" s="116"/>
      <c r="O301" s="116"/>
      <c r="P301" s="116"/>
    </row>
    <row r="302" spans="1:16" x14ac:dyDescent="0.25">
      <c r="A302" s="189"/>
      <c r="B302" s="143"/>
      <c r="C302" s="130"/>
      <c r="D302" s="106" t="s">
        <v>7</v>
      </c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</row>
    <row r="303" spans="1:16" x14ac:dyDescent="0.25">
      <c r="A303" s="189"/>
      <c r="B303" s="143"/>
      <c r="C303" s="130"/>
      <c r="D303" s="106" t="s">
        <v>8</v>
      </c>
      <c r="E303" s="116">
        <v>1200</v>
      </c>
      <c r="F303" s="116">
        <v>1117</v>
      </c>
      <c r="G303" s="116">
        <v>83</v>
      </c>
      <c r="H303" s="116">
        <v>1200</v>
      </c>
      <c r="I303" s="116">
        <v>1117</v>
      </c>
      <c r="J303" s="116">
        <v>83</v>
      </c>
      <c r="K303" s="116">
        <v>1200</v>
      </c>
      <c r="L303" s="116">
        <v>1117</v>
      </c>
      <c r="M303" s="116">
        <v>83</v>
      </c>
      <c r="N303" s="116"/>
      <c r="O303" s="116"/>
      <c r="P303" s="116"/>
    </row>
    <row r="304" spans="1:16" ht="15" customHeight="1" x14ac:dyDescent="0.25">
      <c r="A304" s="189"/>
      <c r="B304" s="143"/>
      <c r="C304" s="130" t="s">
        <v>170</v>
      </c>
      <c r="D304" s="106" t="s">
        <v>4</v>
      </c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</row>
    <row r="305" spans="1:16" x14ac:dyDescent="0.25">
      <c r="A305" s="189"/>
      <c r="B305" s="143"/>
      <c r="C305" s="130"/>
      <c r="D305" s="106" t="s">
        <v>5</v>
      </c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</row>
    <row r="306" spans="1:16" x14ac:dyDescent="0.25">
      <c r="A306" s="189"/>
      <c r="B306" s="143"/>
      <c r="C306" s="130"/>
      <c r="D306" s="106" t="s">
        <v>6</v>
      </c>
      <c r="E306" s="116">
        <v>720</v>
      </c>
      <c r="F306" s="116">
        <v>373</v>
      </c>
      <c r="G306" s="116">
        <v>347</v>
      </c>
      <c r="H306" s="116">
        <v>720</v>
      </c>
      <c r="I306" s="116">
        <v>373</v>
      </c>
      <c r="J306" s="116">
        <v>347</v>
      </c>
      <c r="K306" s="116">
        <v>720</v>
      </c>
      <c r="L306" s="116">
        <v>373</v>
      </c>
      <c r="M306" s="116">
        <v>347</v>
      </c>
      <c r="N306" s="116"/>
      <c r="O306" s="116"/>
      <c r="P306" s="116"/>
    </row>
    <row r="307" spans="1:16" x14ac:dyDescent="0.25">
      <c r="A307" s="189"/>
      <c r="B307" s="143"/>
      <c r="C307" s="130"/>
      <c r="D307" s="106" t="s">
        <v>7</v>
      </c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</row>
    <row r="308" spans="1:16" x14ac:dyDescent="0.25">
      <c r="A308" s="189"/>
      <c r="B308" s="143"/>
      <c r="C308" s="130"/>
      <c r="D308" s="106" t="s">
        <v>8</v>
      </c>
      <c r="E308" s="116">
        <v>720</v>
      </c>
      <c r="F308" s="116">
        <v>373</v>
      </c>
      <c r="G308" s="116">
        <v>347</v>
      </c>
      <c r="H308" s="116">
        <v>720</v>
      </c>
      <c r="I308" s="116">
        <v>373</v>
      </c>
      <c r="J308" s="116">
        <v>347</v>
      </c>
      <c r="K308" s="116">
        <v>720</v>
      </c>
      <c r="L308" s="116">
        <v>373</v>
      </c>
      <c r="M308" s="116">
        <v>347</v>
      </c>
      <c r="N308" s="116"/>
      <c r="O308" s="116"/>
      <c r="P308" s="116"/>
    </row>
    <row r="309" spans="1:16" ht="15" customHeight="1" x14ac:dyDescent="0.25">
      <c r="A309" s="189"/>
      <c r="B309" s="143"/>
      <c r="C309" s="130" t="s">
        <v>260</v>
      </c>
      <c r="D309" s="106" t="s">
        <v>4</v>
      </c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</row>
    <row r="310" spans="1:16" x14ac:dyDescent="0.25">
      <c r="A310" s="189"/>
      <c r="B310" s="143"/>
      <c r="C310" s="130"/>
      <c r="D310" s="106" t="s">
        <v>5</v>
      </c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</row>
    <row r="311" spans="1:16" x14ac:dyDescent="0.25">
      <c r="A311" s="189"/>
      <c r="B311" s="143"/>
      <c r="C311" s="130"/>
      <c r="D311" s="106" t="s">
        <v>6</v>
      </c>
      <c r="E311" s="116">
        <v>1100</v>
      </c>
      <c r="F311" s="116">
        <v>772</v>
      </c>
      <c r="G311" s="116">
        <v>328</v>
      </c>
      <c r="H311" s="116">
        <v>1100</v>
      </c>
      <c r="I311" s="116">
        <v>772</v>
      </c>
      <c r="J311" s="116">
        <v>328</v>
      </c>
      <c r="K311" s="116">
        <v>1100</v>
      </c>
      <c r="L311" s="116">
        <v>772</v>
      </c>
      <c r="M311" s="116">
        <v>328</v>
      </c>
      <c r="N311" s="116"/>
      <c r="O311" s="116"/>
      <c r="P311" s="116"/>
    </row>
    <row r="312" spans="1:16" x14ac:dyDescent="0.25">
      <c r="A312" s="189"/>
      <c r="B312" s="143"/>
      <c r="C312" s="130"/>
      <c r="D312" s="106" t="s">
        <v>7</v>
      </c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</row>
    <row r="313" spans="1:16" x14ac:dyDescent="0.25">
      <c r="A313" s="189"/>
      <c r="B313" s="143"/>
      <c r="C313" s="130"/>
      <c r="D313" s="106" t="s">
        <v>8</v>
      </c>
      <c r="E313" s="116">
        <v>1100</v>
      </c>
      <c r="F313" s="116">
        <v>772</v>
      </c>
      <c r="G313" s="116">
        <v>328</v>
      </c>
      <c r="H313" s="116">
        <v>1100</v>
      </c>
      <c r="I313" s="116">
        <v>772</v>
      </c>
      <c r="J313" s="116">
        <v>328</v>
      </c>
      <c r="K313" s="116">
        <v>1100</v>
      </c>
      <c r="L313" s="116">
        <v>772</v>
      </c>
      <c r="M313" s="116">
        <v>328</v>
      </c>
      <c r="N313" s="116"/>
      <c r="O313" s="116"/>
      <c r="P313" s="116"/>
    </row>
    <row r="314" spans="1:16" ht="15" customHeight="1" x14ac:dyDescent="0.25">
      <c r="A314" s="189"/>
      <c r="B314" s="143"/>
      <c r="C314" s="130" t="s">
        <v>261</v>
      </c>
      <c r="D314" s="106" t="s">
        <v>4</v>
      </c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</row>
    <row r="315" spans="1:16" x14ac:dyDescent="0.25">
      <c r="A315" s="189"/>
      <c r="B315" s="143"/>
      <c r="C315" s="130"/>
      <c r="D315" s="106" t="s">
        <v>5</v>
      </c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</row>
    <row r="316" spans="1:16" x14ac:dyDescent="0.25">
      <c r="A316" s="189"/>
      <c r="B316" s="143"/>
      <c r="C316" s="130"/>
      <c r="D316" s="106" t="s">
        <v>6</v>
      </c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</row>
    <row r="317" spans="1:16" x14ac:dyDescent="0.25">
      <c r="A317" s="189"/>
      <c r="B317" s="143"/>
      <c r="C317" s="130"/>
      <c r="D317" s="106" t="s">
        <v>7</v>
      </c>
      <c r="E317" s="116">
        <v>1700</v>
      </c>
      <c r="F317" s="116">
        <v>310</v>
      </c>
      <c r="G317" s="116">
        <v>1390</v>
      </c>
      <c r="H317" s="116">
        <v>1700</v>
      </c>
      <c r="I317" s="116">
        <v>310</v>
      </c>
      <c r="J317" s="116">
        <v>1390</v>
      </c>
      <c r="K317" s="116">
        <v>1700</v>
      </c>
      <c r="L317" s="116">
        <v>310</v>
      </c>
      <c r="M317" s="116">
        <v>1390</v>
      </c>
      <c r="N317" s="116"/>
      <c r="O317" s="116"/>
      <c r="P317" s="116"/>
    </row>
    <row r="318" spans="1:16" x14ac:dyDescent="0.25">
      <c r="A318" s="189"/>
      <c r="B318" s="143"/>
      <c r="C318" s="130"/>
      <c r="D318" s="106" t="s">
        <v>8</v>
      </c>
      <c r="E318" s="116">
        <v>1700</v>
      </c>
      <c r="F318" s="116">
        <v>310</v>
      </c>
      <c r="G318" s="116">
        <v>1390</v>
      </c>
      <c r="H318" s="116">
        <v>1700</v>
      </c>
      <c r="I318" s="116">
        <v>310</v>
      </c>
      <c r="J318" s="116">
        <v>1390</v>
      </c>
      <c r="K318" s="116">
        <v>1700</v>
      </c>
      <c r="L318" s="116">
        <v>310</v>
      </c>
      <c r="M318" s="116">
        <v>1390</v>
      </c>
      <c r="N318" s="116"/>
      <c r="O318" s="116"/>
      <c r="P318" s="116"/>
    </row>
    <row r="319" spans="1:16" ht="15" customHeight="1" x14ac:dyDescent="0.25">
      <c r="A319" s="189"/>
      <c r="B319" s="143"/>
      <c r="C319" s="130" t="s">
        <v>262</v>
      </c>
      <c r="D319" s="106" t="s">
        <v>4</v>
      </c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</row>
    <row r="320" spans="1:16" x14ac:dyDescent="0.25">
      <c r="A320" s="189"/>
      <c r="B320" s="143"/>
      <c r="C320" s="130"/>
      <c r="D320" s="106" t="s">
        <v>5</v>
      </c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</row>
    <row r="321" spans="1:16" x14ac:dyDescent="0.25">
      <c r="A321" s="189"/>
      <c r="B321" s="143"/>
      <c r="C321" s="130"/>
      <c r="D321" s="106" t="s">
        <v>6</v>
      </c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</row>
    <row r="322" spans="1:16" x14ac:dyDescent="0.25">
      <c r="A322" s="189"/>
      <c r="B322" s="143"/>
      <c r="C322" s="130"/>
      <c r="D322" s="106" t="s">
        <v>7</v>
      </c>
      <c r="E322" s="116">
        <v>790</v>
      </c>
      <c r="F322" s="116">
        <v>282</v>
      </c>
      <c r="G322" s="116">
        <v>508</v>
      </c>
      <c r="H322" s="116">
        <v>790</v>
      </c>
      <c r="I322" s="116">
        <v>282</v>
      </c>
      <c r="J322" s="116">
        <v>508</v>
      </c>
      <c r="K322" s="116">
        <v>790</v>
      </c>
      <c r="L322" s="116">
        <v>282</v>
      </c>
      <c r="M322" s="116">
        <v>508</v>
      </c>
      <c r="N322" s="116"/>
      <c r="O322" s="116"/>
      <c r="P322" s="116"/>
    </row>
    <row r="323" spans="1:16" x14ac:dyDescent="0.25">
      <c r="A323" s="189"/>
      <c r="B323" s="143"/>
      <c r="C323" s="130"/>
      <c r="D323" s="106" t="s">
        <v>8</v>
      </c>
      <c r="E323" s="116">
        <v>790</v>
      </c>
      <c r="F323" s="116">
        <v>282</v>
      </c>
      <c r="G323" s="116">
        <v>508</v>
      </c>
      <c r="H323" s="116">
        <v>790</v>
      </c>
      <c r="I323" s="116">
        <v>282</v>
      </c>
      <c r="J323" s="116">
        <v>508</v>
      </c>
      <c r="K323" s="116">
        <v>790</v>
      </c>
      <c r="L323" s="116">
        <v>282</v>
      </c>
      <c r="M323" s="116">
        <v>508</v>
      </c>
      <c r="N323" s="116"/>
      <c r="O323" s="116"/>
      <c r="P323" s="116"/>
    </row>
    <row r="324" spans="1:16" ht="15" customHeight="1" x14ac:dyDescent="0.25">
      <c r="A324" s="189"/>
      <c r="B324" s="143"/>
      <c r="C324" s="130" t="s">
        <v>174</v>
      </c>
      <c r="D324" s="106" t="s">
        <v>4</v>
      </c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</row>
    <row r="325" spans="1:16" x14ac:dyDescent="0.25">
      <c r="A325" s="189"/>
      <c r="B325" s="143"/>
      <c r="C325" s="130"/>
      <c r="D325" s="106" t="s">
        <v>5</v>
      </c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</row>
    <row r="326" spans="1:16" x14ac:dyDescent="0.25">
      <c r="A326" s="189"/>
      <c r="B326" s="143"/>
      <c r="C326" s="130"/>
      <c r="D326" s="106" t="s">
        <v>6</v>
      </c>
      <c r="E326" s="116">
        <v>734</v>
      </c>
      <c r="F326" s="116">
        <v>672</v>
      </c>
      <c r="G326" s="116">
        <v>62</v>
      </c>
      <c r="H326" s="116">
        <v>734</v>
      </c>
      <c r="I326" s="116">
        <v>672</v>
      </c>
      <c r="J326" s="116">
        <v>62</v>
      </c>
      <c r="K326" s="116">
        <v>734</v>
      </c>
      <c r="L326" s="116">
        <v>672</v>
      </c>
      <c r="M326" s="116">
        <v>62</v>
      </c>
      <c r="N326" s="116"/>
      <c r="O326" s="116"/>
      <c r="P326" s="116"/>
    </row>
    <row r="327" spans="1:16" x14ac:dyDescent="0.25">
      <c r="A327" s="189"/>
      <c r="B327" s="143"/>
      <c r="C327" s="130"/>
      <c r="D327" s="106" t="s">
        <v>7</v>
      </c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</row>
    <row r="328" spans="1:16" x14ac:dyDescent="0.25">
      <c r="A328" s="189"/>
      <c r="B328" s="144"/>
      <c r="C328" s="130"/>
      <c r="D328" s="106" t="s">
        <v>8</v>
      </c>
      <c r="E328" s="116">
        <v>734</v>
      </c>
      <c r="F328" s="116">
        <v>672</v>
      </c>
      <c r="G328" s="116">
        <v>62</v>
      </c>
      <c r="H328" s="116">
        <v>734</v>
      </c>
      <c r="I328" s="116">
        <v>672</v>
      </c>
      <c r="J328" s="116">
        <v>62</v>
      </c>
      <c r="K328" s="116">
        <v>734</v>
      </c>
      <c r="L328" s="116">
        <v>672</v>
      </c>
      <c r="M328" s="116">
        <v>62</v>
      </c>
      <c r="N328" s="116"/>
      <c r="O328" s="116"/>
      <c r="P328" s="116"/>
    </row>
    <row r="329" spans="1:16" ht="15" customHeight="1" x14ac:dyDescent="0.25">
      <c r="A329" s="189"/>
      <c r="B329" s="142" t="s">
        <v>74</v>
      </c>
      <c r="C329" s="134" t="s">
        <v>259</v>
      </c>
      <c r="D329" s="106" t="s">
        <v>4</v>
      </c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</row>
    <row r="330" spans="1:16" ht="15" customHeight="1" x14ac:dyDescent="0.25">
      <c r="A330" s="189"/>
      <c r="B330" s="143"/>
      <c r="C330" s="135"/>
      <c r="D330" s="106" t="s">
        <v>5</v>
      </c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</row>
    <row r="331" spans="1:16" ht="15" customHeight="1" x14ac:dyDescent="0.25">
      <c r="A331" s="189"/>
      <c r="B331" s="143"/>
      <c r="C331" s="135"/>
      <c r="D331" s="106" t="s">
        <v>6</v>
      </c>
      <c r="E331" s="116">
        <v>1493</v>
      </c>
      <c r="F331" s="116">
        <v>483</v>
      </c>
      <c r="G331" s="116">
        <v>1010</v>
      </c>
      <c r="H331" s="116">
        <v>1493</v>
      </c>
      <c r="I331" s="116">
        <v>483</v>
      </c>
      <c r="J331" s="116">
        <v>1010</v>
      </c>
      <c r="K331" s="116">
        <v>1493</v>
      </c>
      <c r="L331" s="116">
        <v>483</v>
      </c>
      <c r="M331" s="116">
        <v>1010</v>
      </c>
      <c r="N331" s="116"/>
      <c r="O331" s="116"/>
      <c r="P331" s="116"/>
    </row>
    <row r="332" spans="1:16" ht="15" customHeight="1" x14ac:dyDescent="0.25">
      <c r="A332" s="189"/>
      <c r="B332" s="143"/>
      <c r="C332" s="135"/>
      <c r="D332" s="106" t="s">
        <v>7</v>
      </c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</row>
    <row r="333" spans="1:16" ht="15" customHeight="1" x14ac:dyDescent="0.25">
      <c r="A333" s="166"/>
      <c r="B333" s="144"/>
      <c r="C333" s="136"/>
      <c r="D333" s="106" t="s">
        <v>8</v>
      </c>
      <c r="E333" s="116">
        <v>1493</v>
      </c>
      <c r="F333" s="116">
        <v>483</v>
      </c>
      <c r="G333" s="116">
        <v>1010</v>
      </c>
      <c r="H333" s="116">
        <v>1493</v>
      </c>
      <c r="I333" s="116">
        <v>483</v>
      </c>
      <c r="J333" s="116">
        <v>1010</v>
      </c>
      <c r="K333" s="116">
        <v>1493</v>
      </c>
      <c r="L333" s="116">
        <v>483</v>
      </c>
      <c r="M333" s="116">
        <v>1010</v>
      </c>
      <c r="N333" s="116"/>
      <c r="O333" s="116"/>
      <c r="P333" s="116"/>
    </row>
    <row r="334" spans="1:16" ht="15" customHeight="1" x14ac:dyDescent="0.25">
      <c r="A334" s="135" t="s">
        <v>29</v>
      </c>
      <c r="B334" s="109" t="s">
        <v>75</v>
      </c>
      <c r="C334" s="186" t="s">
        <v>65</v>
      </c>
      <c r="D334" s="187"/>
      <c r="E334" s="187"/>
      <c r="F334" s="187"/>
      <c r="G334" s="187"/>
      <c r="H334" s="187"/>
      <c r="I334" s="187"/>
      <c r="J334" s="187"/>
      <c r="K334" s="187"/>
      <c r="L334" s="187"/>
      <c r="M334" s="188"/>
      <c r="N334" s="107"/>
      <c r="O334" s="107"/>
      <c r="P334" s="107"/>
    </row>
    <row r="335" spans="1:16" ht="15" customHeight="1" x14ac:dyDescent="0.25">
      <c r="A335" s="135"/>
      <c r="B335" s="109" t="s">
        <v>76</v>
      </c>
      <c r="C335" s="186" t="s">
        <v>65</v>
      </c>
      <c r="D335" s="187"/>
      <c r="E335" s="187"/>
      <c r="F335" s="187"/>
      <c r="G335" s="187"/>
      <c r="H335" s="187"/>
      <c r="I335" s="187"/>
      <c r="J335" s="187"/>
      <c r="K335" s="187"/>
      <c r="L335" s="187"/>
      <c r="M335" s="188"/>
      <c r="N335" s="107"/>
      <c r="O335" s="107"/>
      <c r="P335" s="107"/>
    </row>
    <row r="336" spans="1:16" ht="15" customHeight="1" x14ac:dyDescent="0.25">
      <c r="A336" s="136"/>
      <c r="B336" s="109" t="s">
        <v>80</v>
      </c>
      <c r="C336" s="186" t="s">
        <v>65</v>
      </c>
      <c r="D336" s="187"/>
      <c r="E336" s="187"/>
      <c r="F336" s="187"/>
      <c r="G336" s="187"/>
      <c r="H336" s="187"/>
      <c r="I336" s="187"/>
      <c r="J336" s="187"/>
      <c r="K336" s="187"/>
      <c r="L336" s="187"/>
      <c r="M336" s="188"/>
      <c r="N336" s="107"/>
      <c r="O336" s="107"/>
      <c r="P336" s="107"/>
    </row>
    <row r="337" spans="1:16" ht="15" customHeight="1" x14ac:dyDescent="0.25">
      <c r="A337" s="165" t="s">
        <v>101</v>
      </c>
      <c r="B337" s="109" t="s">
        <v>102</v>
      </c>
      <c r="C337" s="186" t="s">
        <v>65</v>
      </c>
      <c r="D337" s="187"/>
      <c r="E337" s="187"/>
      <c r="F337" s="187"/>
      <c r="G337" s="187"/>
      <c r="H337" s="187"/>
      <c r="I337" s="187"/>
      <c r="J337" s="187"/>
      <c r="K337" s="187"/>
      <c r="L337" s="187"/>
      <c r="M337" s="188"/>
      <c r="N337" s="107"/>
      <c r="O337" s="107"/>
      <c r="P337" s="107"/>
    </row>
    <row r="338" spans="1:16" ht="15" customHeight="1" x14ac:dyDescent="0.25">
      <c r="A338" s="189"/>
      <c r="B338" s="109" t="s">
        <v>104</v>
      </c>
      <c r="C338" s="186" t="s">
        <v>65</v>
      </c>
      <c r="D338" s="187"/>
      <c r="E338" s="187"/>
      <c r="F338" s="187"/>
      <c r="G338" s="187"/>
      <c r="H338" s="187"/>
      <c r="I338" s="187"/>
      <c r="J338" s="187"/>
      <c r="K338" s="187"/>
      <c r="L338" s="187"/>
      <c r="M338" s="188"/>
      <c r="N338" s="107"/>
      <c r="O338" s="107"/>
      <c r="P338" s="107"/>
    </row>
    <row r="339" spans="1:16" ht="15" customHeight="1" x14ac:dyDescent="0.25">
      <c r="A339" s="189"/>
      <c r="B339" s="109" t="s">
        <v>105</v>
      </c>
      <c r="C339" s="186" t="s">
        <v>65</v>
      </c>
      <c r="D339" s="187"/>
      <c r="E339" s="187"/>
      <c r="F339" s="187"/>
      <c r="G339" s="187"/>
      <c r="H339" s="187"/>
      <c r="I339" s="187"/>
      <c r="J339" s="187"/>
      <c r="K339" s="187"/>
      <c r="L339" s="187"/>
      <c r="M339" s="188"/>
      <c r="N339" s="107"/>
      <c r="O339" s="107"/>
      <c r="P339" s="107"/>
    </row>
    <row r="340" spans="1:16" ht="15" customHeight="1" x14ac:dyDescent="0.25">
      <c r="A340" s="189"/>
      <c r="B340" s="109" t="s">
        <v>106</v>
      </c>
      <c r="C340" s="186" t="s">
        <v>65</v>
      </c>
      <c r="D340" s="187"/>
      <c r="E340" s="187"/>
      <c r="F340" s="187"/>
      <c r="G340" s="187"/>
      <c r="H340" s="187"/>
      <c r="I340" s="187"/>
      <c r="J340" s="187"/>
      <c r="K340" s="187"/>
      <c r="L340" s="187"/>
      <c r="M340" s="188"/>
      <c r="N340" s="107"/>
      <c r="O340" s="107"/>
      <c r="P340" s="107"/>
    </row>
    <row r="341" spans="1:16" ht="15" customHeight="1" x14ac:dyDescent="0.25">
      <c r="A341" s="189"/>
      <c r="B341" s="109" t="s">
        <v>107</v>
      </c>
      <c r="C341" s="186" t="s">
        <v>65</v>
      </c>
      <c r="D341" s="187"/>
      <c r="E341" s="187"/>
      <c r="F341" s="187"/>
      <c r="G341" s="187"/>
      <c r="H341" s="187"/>
      <c r="I341" s="187"/>
      <c r="J341" s="187"/>
      <c r="K341" s="187"/>
      <c r="L341" s="187"/>
      <c r="M341" s="188"/>
      <c r="N341" s="107"/>
      <c r="O341" s="107"/>
      <c r="P341" s="107"/>
    </row>
    <row r="342" spans="1:16" ht="15" customHeight="1" x14ac:dyDescent="0.25">
      <c r="A342" s="189"/>
      <c r="B342" s="109" t="s">
        <v>108</v>
      </c>
      <c r="C342" s="186" t="s">
        <v>65</v>
      </c>
      <c r="D342" s="187"/>
      <c r="E342" s="187"/>
      <c r="F342" s="187"/>
      <c r="G342" s="187"/>
      <c r="H342" s="187"/>
      <c r="I342" s="187"/>
      <c r="J342" s="187"/>
      <c r="K342" s="187"/>
      <c r="L342" s="187"/>
      <c r="M342" s="188"/>
      <c r="N342" s="107"/>
      <c r="O342" s="107"/>
      <c r="P342" s="107"/>
    </row>
    <row r="343" spans="1:16" ht="15" customHeight="1" x14ac:dyDescent="0.25">
      <c r="A343" s="189"/>
      <c r="B343" s="109" t="s">
        <v>109</v>
      </c>
      <c r="C343" s="186" t="s">
        <v>65</v>
      </c>
      <c r="D343" s="187"/>
      <c r="E343" s="187"/>
      <c r="F343" s="187"/>
      <c r="G343" s="187"/>
      <c r="H343" s="187"/>
      <c r="I343" s="187"/>
      <c r="J343" s="187"/>
      <c r="K343" s="187"/>
      <c r="L343" s="187"/>
      <c r="M343" s="188"/>
      <c r="N343" s="107"/>
      <c r="O343" s="107"/>
      <c r="P343" s="107"/>
    </row>
    <row r="344" spans="1:16" ht="15" customHeight="1" x14ac:dyDescent="0.25">
      <c r="A344" s="189"/>
      <c r="B344" s="109" t="s">
        <v>110</v>
      </c>
      <c r="C344" s="186" t="s">
        <v>65</v>
      </c>
      <c r="D344" s="187"/>
      <c r="E344" s="187"/>
      <c r="F344" s="187"/>
      <c r="G344" s="187"/>
      <c r="H344" s="187"/>
      <c r="I344" s="187"/>
      <c r="J344" s="187"/>
      <c r="K344" s="187"/>
      <c r="L344" s="187"/>
      <c r="M344" s="188"/>
      <c r="N344" s="107"/>
      <c r="O344" s="107"/>
      <c r="P344" s="107"/>
    </row>
    <row r="345" spans="1:16" ht="15" customHeight="1" x14ac:dyDescent="0.25">
      <c r="A345" s="189"/>
      <c r="B345" s="109" t="s">
        <v>111</v>
      </c>
      <c r="C345" s="186" t="s">
        <v>65</v>
      </c>
      <c r="D345" s="187"/>
      <c r="E345" s="187"/>
      <c r="F345" s="187"/>
      <c r="G345" s="187"/>
      <c r="H345" s="187"/>
      <c r="I345" s="187"/>
      <c r="J345" s="187"/>
      <c r="K345" s="187"/>
      <c r="L345" s="187"/>
      <c r="M345" s="188"/>
      <c r="N345" s="107"/>
      <c r="O345" s="107"/>
      <c r="P345" s="107"/>
    </row>
    <row r="346" spans="1:16" ht="15" customHeight="1" x14ac:dyDescent="0.25">
      <c r="A346" s="166"/>
      <c r="B346" s="109" t="s">
        <v>112</v>
      </c>
      <c r="C346" s="186" t="s">
        <v>65</v>
      </c>
      <c r="D346" s="187"/>
      <c r="E346" s="187"/>
      <c r="F346" s="187"/>
      <c r="G346" s="187"/>
      <c r="H346" s="187"/>
      <c r="I346" s="187"/>
      <c r="J346" s="187"/>
      <c r="K346" s="187"/>
      <c r="L346" s="187"/>
      <c r="M346" s="188"/>
      <c r="N346" s="107"/>
      <c r="O346" s="107"/>
      <c r="P346" s="107"/>
    </row>
    <row r="347" spans="1:16" ht="15" customHeight="1" x14ac:dyDescent="0.25">
      <c r="A347" s="130" t="s">
        <v>48</v>
      </c>
      <c r="B347" s="130" t="s">
        <v>49</v>
      </c>
      <c r="C347" s="160" t="s">
        <v>176</v>
      </c>
      <c r="D347" s="106" t="s">
        <v>4</v>
      </c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</row>
    <row r="348" spans="1:16" x14ac:dyDescent="0.25">
      <c r="A348" s="130"/>
      <c r="B348" s="130"/>
      <c r="C348" s="160"/>
      <c r="D348" s="106" t="s">
        <v>5</v>
      </c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</row>
    <row r="349" spans="1:16" x14ac:dyDescent="0.25">
      <c r="A349" s="130"/>
      <c r="B349" s="130"/>
      <c r="C349" s="160"/>
      <c r="D349" s="106" t="s">
        <v>6</v>
      </c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</row>
    <row r="350" spans="1:16" x14ac:dyDescent="0.25">
      <c r="A350" s="130"/>
      <c r="B350" s="130"/>
      <c r="C350" s="160"/>
      <c r="D350" s="106" t="s">
        <v>7</v>
      </c>
      <c r="E350" s="72">
        <v>700</v>
      </c>
      <c r="F350" s="72">
        <v>241.48387096774192</v>
      </c>
      <c r="G350" s="72">
        <v>458.51612903225805</v>
      </c>
      <c r="H350" s="72">
        <v>700</v>
      </c>
      <c r="I350" s="72">
        <v>241.48387096774192</v>
      </c>
      <c r="J350" s="72">
        <v>458.51612903225805</v>
      </c>
      <c r="K350" s="72">
        <v>700</v>
      </c>
      <c r="L350" s="72">
        <v>241.48387096774192</v>
      </c>
      <c r="M350" s="72">
        <v>458.51612903225805</v>
      </c>
      <c r="N350" s="72"/>
      <c r="O350" s="72"/>
      <c r="P350" s="72"/>
    </row>
    <row r="351" spans="1:16" x14ac:dyDescent="0.25">
      <c r="A351" s="130"/>
      <c r="B351" s="130"/>
      <c r="C351" s="160"/>
      <c r="D351" s="106" t="s">
        <v>8</v>
      </c>
      <c r="E351" s="72">
        <v>700</v>
      </c>
      <c r="F351" s="72">
        <v>241.48387096774192</v>
      </c>
      <c r="G351" s="72">
        <v>458.51612903225805</v>
      </c>
      <c r="H351" s="72">
        <v>700</v>
      </c>
      <c r="I351" s="72">
        <v>241.48387096774192</v>
      </c>
      <c r="J351" s="72">
        <v>458.51612903225805</v>
      </c>
      <c r="K351" s="72">
        <v>700</v>
      </c>
      <c r="L351" s="72">
        <v>241.48387096774192</v>
      </c>
      <c r="M351" s="72">
        <v>458.51612903225805</v>
      </c>
      <c r="N351" s="72"/>
      <c r="O351" s="72"/>
      <c r="P351" s="72"/>
    </row>
    <row r="352" spans="1:16" ht="15" customHeight="1" x14ac:dyDescent="0.25">
      <c r="A352" s="130"/>
      <c r="B352" s="130"/>
      <c r="C352" s="130" t="s">
        <v>177</v>
      </c>
      <c r="D352" s="106" t="s">
        <v>4</v>
      </c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</row>
    <row r="353" spans="1:16" x14ac:dyDescent="0.25">
      <c r="A353" s="130"/>
      <c r="B353" s="130"/>
      <c r="C353" s="130"/>
      <c r="D353" s="106" t="s">
        <v>5</v>
      </c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</row>
    <row r="354" spans="1:16" x14ac:dyDescent="0.25">
      <c r="A354" s="130"/>
      <c r="B354" s="130"/>
      <c r="C354" s="130"/>
      <c r="D354" s="106" t="s">
        <v>6</v>
      </c>
      <c r="E354" s="72">
        <v>955</v>
      </c>
      <c r="F354" s="72">
        <v>153.45967741935485</v>
      </c>
      <c r="G354" s="72">
        <v>801.54032258064512</v>
      </c>
      <c r="H354" s="72">
        <v>955</v>
      </c>
      <c r="I354" s="72">
        <v>153.45967741935485</v>
      </c>
      <c r="J354" s="72">
        <v>801.54032258064512</v>
      </c>
      <c r="K354" s="72">
        <v>955</v>
      </c>
      <c r="L354" s="72">
        <v>153.45967741935485</v>
      </c>
      <c r="M354" s="72">
        <v>801.54032258064512</v>
      </c>
      <c r="N354" s="72"/>
      <c r="O354" s="72"/>
      <c r="P354" s="72"/>
    </row>
    <row r="355" spans="1:16" x14ac:dyDescent="0.25">
      <c r="A355" s="130"/>
      <c r="B355" s="130"/>
      <c r="C355" s="130"/>
      <c r="D355" s="106" t="s">
        <v>7</v>
      </c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</row>
    <row r="356" spans="1:16" x14ac:dyDescent="0.25">
      <c r="A356" s="130"/>
      <c r="B356" s="130"/>
      <c r="C356" s="130"/>
      <c r="D356" s="106" t="s">
        <v>8</v>
      </c>
      <c r="E356" s="72">
        <v>955</v>
      </c>
      <c r="F356" s="72">
        <v>153.45967741935485</v>
      </c>
      <c r="G356" s="72">
        <v>801.54032258064512</v>
      </c>
      <c r="H356" s="72">
        <v>955</v>
      </c>
      <c r="I356" s="72">
        <v>153.45967741935485</v>
      </c>
      <c r="J356" s="72">
        <v>801.54032258064512</v>
      </c>
      <c r="K356" s="72">
        <v>955</v>
      </c>
      <c r="L356" s="72">
        <v>153.45967741935485</v>
      </c>
      <c r="M356" s="72">
        <v>801.54032258064512</v>
      </c>
      <c r="N356" s="72"/>
      <c r="O356" s="72"/>
      <c r="P356" s="72"/>
    </row>
    <row r="357" spans="1:16" ht="15" customHeight="1" x14ac:dyDescent="0.25">
      <c r="A357" s="130"/>
      <c r="B357" s="130"/>
      <c r="C357" s="130" t="s">
        <v>178</v>
      </c>
      <c r="D357" s="106" t="s">
        <v>4</v>
      </c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</row>
    <row r="358" spans="1:16" x14ac:dyDescent="0.25">
      <c r="A358" s="130"/>
      <c r="B358" s="130"/>
      <c r="C358" s="130"/>
      <c r="D358" s="106" t="s">
        <v>5</v>
      </c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</row>
    <row r="359" spans="1:16" x14ac:dyDescent="0.25">
      <c r="A359" s="130"/>
      <c r="B359" s="130"/>
      <c r="C359" s="130"/>
      <c r="D359" s="106" t="s">
        <v>6</v>
      </c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</row>
    <row r="360" spans="1:16" x14ac:dyDescent="0.25">
      <c r="A360" s="130"/>
      <c r="B360" s="130"/>
      <c r="C360" s="130"/>
      <c r="D360" s="106" t="s">
        <v>7</v>
      </c>
      <c r="E360" s="72">
        <v>7264.97</v>
      </c>
      <c r="F360" s="72">
        <v>2224.7795698924733</v>
      </c>
      <c r="G360" s="72">
        <v>5040.1904301075265</v>
      </c>
      <c r="H360" s="72">
        <v>7264.97</v>
      </c>
      <c r="I360" s="72">
        <v>2224.7795698924733</v>
      </c>
      <c r="J360" s="72">
        <v>5040.1904301075265</v>
      </c>
      <c r="K360" s="72">
        <v>7264.97</v>
      </c>
      <c r="L360" s="72">
        <v>2224.7795698924733</v>
      </c>
      <c r="M360" s="72">
        <v>5040.1904301075265</v>
      </c>
      <c r="N360" s="72"/>
      <c r="O360" s="72"/>
      <c r="P360" s="72"/>
    </row>
    <row r="361" spans="1:16" x14ac:dyDescent="0.25">
      <c r="A361" s="130"/>
      <c r="B361" s="130"/>
      <c r="C361" s="130"/>
      <c r="D361" s="106" t="s">
        <v>8</v>
      </c>
      <c r="E361" s="72">
        <v>7264.97</v>
      </c>
      <c r="F361" s="72">
        <v>2224.7795698924733</v>
      </c>
      <c r="G361" s="72">
        <v>5040.1904301075265</v>
      </c>
      <c r="H361" s="72">
        <v>7264.97</v>
      </c>
      <c r="I361" s="72">
        <v>2224.7795698924733</v>
      </c>
      <c r="J361" s="72">
        <v>5040.1904301075265</v>
      </c>
      <c r="K361" s="72">
        <v>7264.97</v>
      </c>
      <c r="L361" s="72">
        <v>2224.7795698924733</v>
      </c>
      <c r="M361" s="72">
        <v>5040.1904301075265</v>
      </c>
      <c r="N361" s="72"/>
      <c r="O361" s="72"/>
      <c r="P361" s="72"/>
    </row>
    <row r="362" spans="1:16" x14ac:dyDescent="0.25">
      <c r="A362" s="130"/>
      <c r="B362" s="130"/>
      <c r="C362" s="130" t="s">
        <v>179</v>
      </c>
      <c r="D362" s="106" t="s">
        <v>4</v>
      </c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</row>
    <row r="363" spans="1:16" x14ac:dyDescent="0.25">
      <c r="A363" s="130"/>
      <c r="B363" s="130"/>
      <c r="C363" s="130"/>
      <c r="D363" s="106" t="s">
        <v>5</v>
      </c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</row>
    <row r="364" spans="1:16" x14ac:dyDescent="0.25">
      <c r="A364" s="130"/>
      <c r="B364" s="130"/>
      <c r="C364" s="130"/>
      <c r="D364" s="106" t="s">
        <v>6</v>
      </c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</row>
    <row r="365" spans="1:16" x14ac:dyDescent="0.25">
      <c r="A365" s="130"/>
      <c r="B365" s="130"/>
      <c r="C365" s="130"/>
      <c r="D365" s="106" t="s">
        <v>7</v>
      </c>
      <c r="E365" s="72">
        <v>687</v>
      </c>
      <c r="F365" s="72">
        <v>133.95430107526883</v>
      </c>
      <c r="G365" s="72">
        <v>553.04569892473114</v>
      </c>
      <c r="H365" s="72">
        <v>687</v>
      </c>
      <c r="I365" s="72">
        <v>133.95430107526883</v>
      </c>
      <c r="J365" s="72">
        <v>553.04569892473114</v>
      </c>
      <c r="K365" s="72">
        <v>687</v>
      </c>
      <c r="L365" s="72">
        <v>133.95430107526883</v>
      </c>
      <c r="M365" s="72">
        <v>553.04569892473114</v>
      </c>
      <c r="N365" s="72"/>
      <c r="O365" s="72"/>
      <c r="P365" s="72"/>
    </row>
    <row r="366" spans="1:16" x14ac:dyDescent="0.25">
      <c r="A366" s="130"/>
      <c r="B366" s="130"/>
      <c r="C366" s="130"/>
      <c r="D366" s="106" t="s">
        <v>8</v>
      </c>
      <c r="E366" s="72">
        <v>687</v>
      </c>
      <c r="F366" s="72">
        <v>133.95430107526883</v>
      </c>
      <c r="G366" s="72">
        <v>553.04569892473114</v>
      </c>
      <c r="H366" s="72">
        <v>687</v>
      </c>
      <c r="I366" s="72">
        <v>133.95430107526883</v>
      </c>
      <c r="J366" s="72">
        <v>553.04569892473114</v>
      </c>
      <c r="K366" s="72">
        <v>687</v>
      </c>
      <c r="L366" s="72">
        <v>133.95430107526883</v>
      </c>
      <c r="M366" s="72">
        <v>553.04569892473114</v>
      </c>
      <c r="N366" s="72"/>
      <c r="O366" s="72"/>
      <c r="P366" s="72"/>
    </row>
    <row r="367" spans="1:16" ht="15" customHeight="1" x14ac:dyDescent="0.25">
      <c r="A367" s="130"/>
      <c r="B367" s="130"/>
      <c r="C367" s="130" t="s">
        <v>178</v>
      </c>
      <c r="D367" s="106" t="s">
        <v>4</v>
      </c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</row>
    <row r="368" spans="1:16" x14ac:dyDescent="0.25">
      <c r="A368" s="130"/>
      <c r="B368" s="130"/>
      <c r="C368" s="130"/>
      <c r="D368" s="106" t="s">
        <v>5</v>
      </c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</row>
    <row r="369" spans="1:16" x14ac:dyDescent="0.25">
      <c r="A369" s="130"/>
      <c r="B369" s="130"/>
      <c r="C369" s="130"/>
      <c r="D369" s="106" t="s">
        <v>6</v>
      </c>
      <c r="E369" s="72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</row>
    <row r="370" spans="1:16" x14ac:dyDescent="0.25">
      <c r="A370" s="130"/>
      <c r="B370" s="130"/>
      <c r="C370" s="130"/>
      <c r="D370" s="106" t="s">
        <v>7</v>
      </c>
      <c r="E370" s="72">
        <v>7264.97</v>
      </c>
      <c r="F370" s="72">
        <v>493.41935483870969</v>
      </c>
      <c r="G370" s="72">
        <v>6771.550645161291</v>
      </c>
      <c r="H370" s="72">
        <v>7264.97</v>
      </c>
      <c r="I370" s="72">
        <v>493.41935483870969</v>
      </c>
      <c r="J370" s="72">
        <v>6771.550645161291</v>
      </c>
      <c r="K370" s="72">
        <v>7264.97</v>
      </c>
      <c r="L370" s="72">
        <v>493.41935483870969</v>
      </c>
      <c r="M370" s="72">
        <v>6771.550645161291</v>
      </c>
      <c r="N370" s="72"/>
      <c r="O370" s="72"/>
      <c r="P370" s="72"/>
    </row>
    <row r="371" spans="1:16" x14ac:dyDescent="0.25">
      <c r="A371" s="130"/>
      <c r="B371" s="130"/>
      <c r="C371" s="130"/>
      <c r="D371" s="106" t="s">
        <v>8</v>
      </c>
      <c r="E371" s="72">
        <v>7264.97</v>
      </c>
      <c r="F371" s="72">
        <v>493.41935483870969</v>
      </c>
      <c r="G371" s="72">
        <v>6771.550645161291</v>
      </c>
      <c r="H371" s="72">
        <v>7264.97</v>
      </c>
      <c r="I371" s="72">
        <v>493.41935483870969</v>
      </c>
      <c r="J371" s="72">
        <v>6771.550645161291</v>
      </c>
      <c r="K371" s="72">
        <v>7264.97</v>
      </c>
      <c r="L371" s="72">
        <v>493.41935483870969</v>
      </c>
      <c r="M371" s="72">
        <v>6771.550645161291</v>
      </c>
      <c r="N371" s="72"/>
      <c r="O371" s="72"/>
      <c r="P371" s="72"/>
    </row>
    <row r="372" spans="1:16" ht="15" customHeight="1" x14ac:dyDescent="0.25">
      <c r="A372" s="130"/>
      <c r="B372" s="130"/>
      <c r="C372" s="130" t="s">
        <v>180</v>
      </c>
      <c r="D372" s="106" t="s">
        <v>4</v>
      </c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</row>
    <row r="373" spans="1:16" x14ac:dyDescent="0.25">
      <c r="A373" s="130"/>
      <c r="B373" s="130"/>
      <c r="C373" s="130"/>
      <c r="D373" s="106" t="s">
        <v>5</v>
      </c>
      <c r="E373" s="72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</row>
    <row r="374" spans="1:16" x14ac:dyDescent="0.25">
      <c r="A374" s="130"/>
      <c r="B374" s="130"/>
      <c r="C374" s="130"/>
      <c r="D374" s="106" t="s">
        <v>6</v>
      </c>
      <c r="E374" s="72">
        <v>7127</v>
      </c>
      <c r="F374" s="72">
        <v>2422.1747311827958</v>
      </c>
      <c r="G374" s="72">
        <v>4704.8252688172042</v>
      </c>
      <c r="H374" s="72">
        <v>7127</v>
      </c>
      <c r="I374" s="72">
        <v>2422.1747311827958</v>
      </c>
      <c r="J374" s="72">
        <v>4704.8252688172042</v>
      </c>
      <c r="K374" s="72">
        <v>7127</v>
      </c>
      <c r="L374" s="72">
        <v>2422.1747311827958</v>
      </c>
      <c r="M374" s="72">
        <v>4704.8252688172042</v>
      </c>
      <c r="N374" s="72"/>
      <c r="O374" s="72"/>
      <c r="P374" s="72"/>
    </row>
    <row r="375" spans="1:16" x14ac:dyDescent="0.25">
      <c r="A375" s="130"/>
      <c r="B375" s="130"/>
      <c r="C375" s="130"/>
      <c r="D375" s="106" t="s">
        <v>7</v>
      </c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</row>
    <row r="376" spans="1:16" x14ac:dyDescent="0.25">
      <c r="A376" s="130"/>
      <c r="B376" s="130"/>
      <c r="C376" s="130"/>
      <c r="D376" s="106" t="s">
        <v>8</v>
      </c>
      <c r="E376" s="72">
        <v>7127</v>
      </c>
      <c r="F376" s="72">
        <v>2422.1747311827958</v>
      </c>
      <c r="G376" s="72">
        <v>4704.8252688172042</v>
      </c>
      <c r="H376" s="72">
        <v>7127</v>
      </c>
      <c r="I376" s="72">
        <v>2422.1747311827958</v>
      </c>
      <c r="J376" s="72">
        <v>4704.8252688172042</v>
      </c>
      <c r="K376" s="72">
        <v>7127</v>
      </c>
      <c r="L376" s="72">
        <v>2422.1747311827958</v>
      </c>
      <c r="M376" s="72">
        <v>4704.8252688172042</v>
      </c>
      <c r="N376" s="72"/>
      <c r="O376" s="72"/>
      <c r="P376" s="72"/>
    </row>
    <row r="377" spans="1:16" ht="15" customHeight="1" x14ac:dyDescent="0.25">
      <c r="A377" s="130"/>
      <c r="B377" s="130"/>
      <c r="C377" s="130" t="s">
        <v>181</v>
      </c>
      <c r="D377" s="106" t="s">
        <v>4</v>
      </c>
      <c r="E377" s="72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</row>
    <row r="378" spans="1:16" x14ac:dyDescent="0.25">
      <c r="A378" s="130"/>
      <c r="B378" s="130"/>
      <c r="C378" s="130"/>
      <c r="D378" s="106" t="s">
        <v>5</v>
      </c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</row>
    <row r="379" spans="1:16" x14ac:dyDescent="0.25">
      <c r="A379" s="130"/>
      <c r="B379" s="130"/>
      <c r="C379" s="130"/>
      <c r="D379" s="106" t="s">
        <v>6</v>
      </c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</row>
    <row r="380" spans="1:16" x14ac:dyDescent="0.25">
      <c r="A380" s="130"/>
      <c r="B380" s="130"/>
      <c r="C380" s="130"/>
      <c r="D380" s="106" t="s">
        <v>7</v>
      </c>
      <c r="E380" s="72">
        <v>1250</v>
      </c>
      <c r="F380" s="72">
        <v>826.61290322580646</v>
      </c>
      <c r="G380" s="72">
        <v>423.38709677419354</v>
      </c>
      <c r="H380" s="72">
        <v>1250</v>
      </c>
      <c r="I380" s="72">
        <v>826.61290322580646</v>
      </c>
      <c r="J380" s="72">
        <v>423.38709677419354</v>
      </c>
      <c r="K380" s="72">
        <v>1250</v>
      </c>
      <c r="L380" s="72">
        <v>826.61290322580646</v>
      </c>
      <c r="M380" s="72">
        <v>423.38709677419354</v>
      </c>
      <c r="N380" s="72"/>
      <c r="O380" s="72"/>
      <c r="P380" s="72"/>
    </row>
    <row r="381" spans="1:16" x14ac:dyDescent="0.25">
      <c r="A381" s="130"/>
      <c r="B381" s="130"/>
      <c r="C381" s="130"/>
      <c r="D381" s="106" t="s">
        <v>8</v>
      </c>
      <c r="E381" s="72">
        <v>1250</v>
      </c>
      <c r="F381" s="72">
        <v>826.61290322580646</v>
      </c>
      <c r="G381" s="72">
        <v>423.38709677419354</v>
      </c>
      <c r="H381" s="72">
        <v>1250</v>
      </c>
      <c r="I381" s="72">
        <v>826.61290322580646</v>
      </c>
      <c r="J381" s="72">
        <v>423.38709677419354</v>
      </c>
      <c r="K381" s="72">
        <v>1250</v>
      </c>
      <c r="L381" s="72">
        <v>826.61290322580646</v>
      </c>
      <c r="M381" s="72">
        <v>423.38709677419354</v>
      </c>
      <c r="N381" s="72"/>
      <c r="O381" s="72"/>
      <c r="P381" s="72"/>
    </row>
    <row r="382" spans="1:16" ht="15" customHeight="1" x14ac:dyDescent="0.25">
      <c r="A382" s="130"/>
      <c r="B382" s="130"/>
      <c r="C382" s="130" t="s">
        <v>182</v>
      </c>
      <c r="D382" s="106" t="s">
        <v>4</v>
      </c>
      <c r="E382" s="72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</row>
    <row r="383" spans="1:16" x14ac:dyDescent="0.25">
      <c r="A383" s="130"/>
      <c r="B383" s="130"/>
      <c r="C383" s="130"/>
      <c r="D383" s="106" t="s">
        <v>5</v>
      </c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</row>
    <row r="384" spans="1:16" x14ac:dyDescent="0.25">
      <c r="A384" s="130"/>
      <c r="B384" s="130"/>
      <c r="C384" s="130"/>
      <c r="D384" s="106" t="s">
        <v>6</v>
      </c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</row>
    <row r="385" spans="1:16" x14ac:dyDescent="0.25">
      <c r="A385" s="130"/>
      <c r="B385" s="130"/>
      <c r="C385" s="130"/>
      <c r="D385" s="106" t="s">
        <v>7</v>
      </c>
      <c r="E385" s="72">
        <v>2640</v>
      </c>
      <c r="F385" s="72">
        <v>412.26881720430106</v>
      </c>
      <c r="G385" s="72">
        <v>2227.7311827956992</v>
      </c>
      <c r="H385" s="72">
        <v>2640</v>
      </c>
      <c r="I385" s="72">
        <v>412.26881720430106</v>
      </c>
      <c r="J385" s="72">
        <v>2227.7311827956992</v>
      </c>
      <c r="K385" s="72">
        <v>2640</v>
      </c>
      <c r="L385" s="72">
        <v>412.26881720430106</v>
      </c>
      <c r="M385" s="72">
        <v>2227.7311827956992</v>
      </c>
      <c r="N385" s="72"/>
      <c r="O385" s="72"/>
      <c r="P385" s="72"/>
    </row>
    <row r="386" spans="1:16" x14ac:dyDescent="0.25">
      <c r="A386" s="130"/>
      <c r="B386" s="130"/>
      <c r="C386" s="130"/>
      <c r="D386" s="106" t="s">
        <v>8</v>
      </c>
      <c r="E386" s="72">
        <v>2640</v>
      </c>
      <c r="F386" s="72">
        <v>412.26881720430106</v>
      </c>
      <c r="G386" s="72">
        <v>2227.7311827956992</v>
      </c>
      <c r="H386" s="72">
        <v>2640</v>
      </c>
      <c r="I386" s="72">
        <v>412.26881720430106</v>
      </c>
      <c r="J386" s="72">
        <v>2227.7311827956992</v>
      </c>
      <c r="K386" s="72">
        <v>2640</v>
      </c>
      <c r="L386" s="72">
        <v>412.26881720430106</v>
      </c>
      <c r="M386" s="72">
        <v>2227.7311827956992</v>
      </c>
      <c r="N386" s="72"/>
      <c r="O386" s="72"/>
      <c r="P386" s="72"/>
    </row>
    <row r="387" spans="1:16" ht="15" customHeight="1" x14ac:dyDescent="0.25">
      <c r="A387" s="130"/>
      <c r="B387" s="130"/>
      <c r="C387" s="130" t="s">
        <v>183</v>
      </c>
      <c r="D387" s="106" t="s">
        <v>4</v>
      </c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</row>
    <row r="388" spans="1:16" x14ac:dyDescent="0.25">
      <c r="A388" s="130"/>
      <c r="B388" s="130"/>
      <c r="C388" s="130"/>
      <c r="D388" s="106" t="s">
        <v>5</v>
      </c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</row>
    <row r="389" spans="1:16" x14ac:dyDescent="0.25">
      <c r="A389" s="130"/>
      <c r="B389" s="130"/>
      <c r="C389" s="130"/>
      <c r="D389" s="106" t="s">
        <v>6</v>
      </c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</row>
    <row r="390" spans="1:16" x14ac:dyDescent="0.25">
      <c r="A390" s="130"/>
      <c r="B390" s="130"/>
      <c r="C390" s="130"/>
      <c r="D390" s="106" t="s">
        <v>7</v>
      </c>
      <c r="E390" s="72">
        <v>1244.8</v>
      </c>
      <c r="F390" s="72">
        <v>310.38709677419354</v>
      </c>
      <c r="G390" s="72">
        <v>934.41290322580642</v>
      </c>
      <c r="H390" s="72">
        <v>1244.8</v>
      </c>
      <c r="I390" s="72">
        <v>310.38709677419354</v>
      </c>
      <c r="J390" s="72">
        <v>934.41290322580642</v>
      </c>
      <c r="K390" s="72">
        <v>1244.8</v>
      </c>
      <c r="L390" s="72">
        <v>310.38709677419354</v>
      </c>
      <c r="M390" s="72">
        <v>934.41290322580642</v>
      </c>
      <c r="N390" s="72"/>
      <c r="O390" s="72"/>
      <c r="P390" s="72"/>
    </row>
    <row r="391" spans="1:16" x14ac:dyDescent="0.25">
      <c r="A391" s="130"/>
      <c r="B391" s="130"/>
      <c r="C391" s="130"/>
      <c r="D391" s="106" t="s">
        <v>8</v>
      </c>
      <c r="E391" s="72">
        <v>1244.8</v>
      </c>
      <c r="F391" s="72">
        <v>310.38709677419354</v>
      </c>
      <c r="G391" s="72">
        <v>934.41290322580642</v>
      </c>
      <c r="H391" s="72">
        <v>1244.8</v>
      </c>
      <c r="I391" s="72">
        <v>310.38709677419354</v>
      </c>
      <c r="J391" s="72">
        <v>934.41290322580642</v>
      </c>
      <c r="K391" s="72">
        <v>1244.8</v>
      </c>
      <c r="L391" s="72">
        <v>310.38709677419354</v>
      </c>
      <c r="M391" s="72">
        <v>934.41290322580642</v>
      </c>
      <c r="N391" s="72"/>
      <c r="O391" s="72"/>
      <c r="P391" s="72"/>
    </row>
    <row r="392" spans="1:16" ht="15" customHeight="1" x14ac:dyDescent="0.25">
      <c r="A392" s="130"/>
      <c r="B392" s="130"/>
      <c r="C392" s="130" t="s">
        <v>184</v>
      </c>
      <c r="D392" s="106" t="s">
        <v>4</v>
      </c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</row>
    <row r="393" spans="1:16" x14ac:dyDescent="0.25">
      <c r="A393" s="130"/>
      <c r="B393" s="130"/>
      <c r="C393" s="130"/>
      <c r="D393" s="106" t="s">
        <v>5</v>
      </c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</row>
    <row r="394" spans="1:16" x14ac:dyDescent="0.25">
      <c r="A394" s="130"/>
      <c r="B394" s="130"/>
      <c r="C394" s="130"/>
      <c r="D394" s="106" t="s">
        <v>6</v>
      </c>
      <c r="E394" s="72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</row>
    <row r="395" spans="1:16" x14ac:dyDescent="0.25">
      <c r="A395" s="130"/>
      <c r="B395" s="130"/>
      <c r="C395" s="130"/>
      <c r="D395" s="106" t="s">
        <v>7</v>
      </c>
      <c r="E395" s="72">
        <v>1060</v>
      </c>
      <c r="F395" s="72">
        <v>1881.6155913978494</v>
      </c>
      <c r="G395" s="72">
        <v>-821.61559139784936</v>
      </c>
      <c r="H395" s="72">
        <v>1060</v>
      </c>
      <c r="I395" s="72">
        <v>1881.6155913978494</v>
      </c>
      <c r="J395" s="72">
        <v>-821.61559139784936</v>
      </c>
      <c r="K395" s="72">
        <v>1060</v>
      </c>
      <c r="L395" s="72">
        <v>1881.6155913978494</v>
      </c>
      <c r="M395" s="72">
        <v>-821.61559139784936</v>
      </c>
      <c r="N395" s="72"/>
      <c r="O395" s="72"/>
      <c r="P395" s="72"/>
    </row>
    <row r="396" spans="1:16" x14ac:dyDescent="0.25">
      <c r="A396" s="130"/>
      <c r="B396" s="130"/>
      <c r="C396" s="130"/>
      <c r="D396" s="106" t="s">
        <v>8</v>
      </c>
      <c r="E396" s="72">
        <v>1060</v>
      </c>
      <c r="F396" s="72">
        <v>1881.6155913978494</v>
      </c>
      <c r="G396" s="72">
        <v>-821.61559139784936</v>
      </c>
      <c r="H396" s="72">
        <v>1060</v>
      </c>
      <c r="I396" s="72">
        <v>1881.6155913978494</v>
      </c>
      <c r="J396" s="72">
        <v>-821.61559139784936</v>
      </c>
      <c r="K396" s="72">
        <v>1060</v>
      </c>
      <c r="L396" s="72">
        <v>1881.6155913978494</v>
      </c>
      <c r="M396" s="72">
        <v>-821.61559139784936</v>
      </c>
      <c r="N396" s="72"/>
      <c r="O396" s="72"/>
      <c r="P396" s="72"/>
    </row>
    <row r="397" spans="1:16" ht="15" customHeight="1" x14ac:dyDescent="0.25">
      <c r="A397" s="130"/>
      <c r="B397" s="130"/>
      <c r="C397" s="130" t="s">
        <v>185</v>
      </c>
      <c r="D397" s="106" t="s">
        <v>4</v>
      </c>
      <c r="E397" s="72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</row>
    <row r="398" spans="1:16" x14ac:dyDescent="0.25">
      <c r="A398" s="130"/>
      <c r="B398" s="130"/>
      <c r="C398" s="130"/>
      <c r="D398" s="106" t="s">
        <v>5</v>
      </c>
      <c r="E398" s="72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</row>
    <row r="399" spans="1:16" x14ac:dyDescent="0.25">
      <c r="A399" s="130"/>
      <c r="B399" s="130"/>
      <c r="C399" s="130"/>
      <c r="D399" s="106" t="s">
        <v>6</v>
      </c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</row>
    <row r="400" spans="1:16" x14ac:dyDescent="0.25">
      <c r="A400" s="130"/>
      <c r="B400" s="130"/>
      <c r="C400" s="130"/>
      <c r="D400" s="106" t="s">
        <v>7</v>
      </c>
      <c r="E400" s="72">
        <v>750</v>
      </c>
      <c r="F400" s="72">
        <v>283.76075268817203</v>
      </c>
      <c r="G400" s="72">
        <v>466.23924731182797</v>
      </c>
      <c r="H400" s="72">
        <v>750</v>
      </c>
      <c r="I400" s="72">
        <v>283.76075268817203</v>
      </c>
      <c r="J400" s="72">
        <v>466.23924731182797</v>
      </c>
      <c r="K400" s="72">
        <v>750</v>
      </c>
      <c r="L400" s="72">
        <v>283.76075268817203</v>
      </c>
      <c r="M400" s="72">
        <v>466.23924731182797</v>
      </c>
      <c r="N400" s="72"/>
      <c r="O400" s="72"/>
      <c r="P400" s="72"/>
    </row>
    <row r="401" spans="1:16" x14ac:dyDescent="0.25">
      <c r="A401" s="130"/>
      <c r="B401" s="130"/>
      <c r="C401" s="130"/>
      <c r="D401" s="106" t="s">
        <v>8</v>
      </c>
      <c r="E401" s="72">
        <v>750</v>
      </c>
      <c r="F401" s="72">
        <v>283.76075268817203</v>
      </c>
      <c r="G401" s="72">
        <v>466.23924731182797</v>
      </c>
      <c r="H401" s="72">
        <v>750</v>
      </c>
      <c r="I401" s="72">
        <v>283.76075268817203</v>
      </c>
      <c r="J401" s="72">
        <v>466.23924731182797</v>
      </c>
      <c r="K401" s="72">
        <v>750</v>
      </c>
      <c r="L401" s="72">
        <v>283.76075268817203</v>
      </c>
      <c r="M401" s="72">
        <v>466.23924731182797</v>
      </c>
      <c r="N401" s="72"/>
      <c r="O401" s="72"/>
      <c r="P401" s="72"/>
    </row>
    <row r="402" spans="1:16" ht="15" customHeight="1" x14ac:dyDescent="0.25">
      <c r="A402" s="130"/>
      <c r="B402" s="130"/>
      <c r="C402" s="130" t="s">
        <v>186</v>
      </c>
      <c r="D402" s="106" t="s">
        <v>4</v>
      </c>
      <c r="E402" s="72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</row>
    <row r="403" spans="1:16" x14ac:dyDescent="0.25">
      <c r="A403" s="130"/>
      <c r="B403" s="130"/>
      <c r="C403" s="130"/>
      <c r="D403" s="106" t="s">
        <v>5</v>
      </c>
      <c r="E403" s="72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</row>
    <row r="404" spans="1:16" x14ac:dyDescent="0.25">
      <c r="A404" s="130"/>
      <c r="B404" s="130"/>
      <c r="C404" s="130"/>
      <c r="D404" s="106" t="s">
        <v>6</v>
      </c>
      <c r="E404" s="72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</row>
    <row r="405" spans="1:16" x14ac:dyDescent="0.25">
      <c r="A405" s="130"/>
      <c r="B405" s="130"/>
      <c r="C405" s="130"/>
      <c r="D405" s="106" t="s">
        <v>7</v>
      </c>
      <c r="E405" s="72">
        <v>1100</v>
      </c>
      <c r="F405" s="72">
        <v>239.04032258064515</v>
      </c>
      <c r="G405" s="72">
        <v>860.95967741935488</v>
      </c>
      <c r="H405" s="72">
        <v>1100</v>
      </c>
      <c r="I405" s="72">
        <v>239.04032258064515</v>
      </c>
      <c r="J405" s="72">
        <v>860.95967741935488</v>
      </c>
      <c r="K405" s="72">
        <v>1100</v>
      </c>
      <c r="L405" s="72">
        <v>239.04032258064515</v>
      </c>
      <c r="M405" s="72">
        <v>860.95967741935488</v>
      </c>
      <c r="N405" s="72"/>
      <c r="O405" s="72"/>
      <c r="P405" s="72"/>
    </row>
    <row r="406" spans="1:16" x14ac:dyDescent="0.25">
      <c r="A406" s="130"/>
      <c r="B406" s="130"/>
      <c r="C406" s="130"/>
      <c r="D406" s="106" t="s">
        <v>8</v>
      </c>
      <c r="E406" s="72">
        <v>1100</v>
      </c>
      <c r="F406" s="72">
        <v>239.04032258064515</v>
      </c>
      <c r="G406" s="72">
        <v>860.95967741935488</v>
      </c>
      <c r="H406" s="72">
        <v>1100</v>
      </c>
      <c r="I406" s="72">
        <v>239.04032258064515</v>
      </c>
      <c r="J406" s="72">
        <v>860.95967741935488</v>
      </c>
      <c r="K406" s="72">
        <v>1100</v>
      </c>
      <c r="L406" s="72">
        <v>239.04032258064515</v>
      </c>
      <c r="M406" s="72">
        <v>860.95967741935488</v>
      </c>
      <c r="N406" s="72"/>
      <c r="O406" s="72"/>
      <c r="P406" s="72"/>
    </row>
    <row r="407" spans="1:16" x14ac:dyDescent="0.25">
      <c r="A407" s="130"/>
      <c r="B407" s="130"/>
      <c r="C407" s="130" t="s">
        <v>187</v>
      </c>
      <c r="D407" s="106" t="s">
        <v>4</v>
      </c>
      <c r="E407" s="72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</row>
    <row r="408" spans="1:16" x14ac:dyDescent="0.25">
      <c r="A408" s="130"/>
      <c r="B408" s="130"/>
      <c r="C408" s="130"/>
      <c r="D408" s="106" t="s">
        <v>5</v>
      </c>
      <c r="E408" s="72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</row>
    <row r="409" spans="1:16" x14ac:dyDescent="0.25">
      <c r="A409" s="130"/>
      <c r="B409" s="130"/>
      <c r="C409" s="130"/>
      <c r="D409" s="106" t="s">
        <v>6</v>
      </c>
      <c r="E409" s="72">
        <v>2470</v>
      </c>
      <c r="F409" s="72">
        <v>481.98924731182797</v>
      </c>
      <c r="G409" s="72">
        <v>1988.010752688172</v>
      </c>
      <c r="H409" s="72">
        <v>2470</v>
      </c>
      <c r="I409" s="72">
        <v>481.98924731182797</v>
      </c>
      <c r="J409" s="72">
        <v>1988.010752688172</v>
      </c>
      <c r="K409" s="72">
        <v>2470</v>
      </c>
      <c r="L409" s="72">
        <v>481.98924731182797</v>
      </c>
      <c r="M409" s="72">
        <v>1988.010752688172</v>
      </c>
      <c r="N409" s="72"/>
      <c r="O409" s="72"/>
      <c r="P409" s="72"/>
    </row>
    <row r="410" spans="1:16" x14ac:dyDescent="0.25">
      <c r="A410" s="130"/>
      <c r="B410" s="130"/>
      <c r="C410" s="130"/>
      <c r="D410" s="106" t="s">
        <v>7</v>
      </c>
      <c r="E410" s="72"/>
      <c r="F410" s="72"/>
      <c r="G410" s="72"/>
      <c r="H410" s="72"/>
      <c r="I410" s="72"/>
      <c r="J410" s="72"/>
      <c r="K410" s="72"/>
      <c r="L410" s="72"/>
      <c r="M410" s="72"/>
      <c r="N410" s="72"/>
      <c r="O410" s="72"/>
      <c r="P410" s="72"/>
    </row>
    <row r="411" spans="1:16" x14ac:dyDescent="0.25">
      <c r="A411" s="130"/>
      <c r="B411" s="130"/>
      <c r="C411" s="130"/>
      <c r="D411" s="106" t="s">
        <v>8</v>
      </c>
      <c r="E411" s="72">
        <v>2470</v>
      </c>
      <c r="F411" s="72">
        <v>481.98924731182797</v>
      </c>
      <c r="G411" s="72">
        <v>1988.010752688172</v>
      </c>
      <c r="H411" s="72">
        <v>2470</v>
      </c>
      <c r="I411" s="72">
        <v>481.98924731182797</v>
      </c>
      <c r="J411" s="72">
        <v>1988.010752688172</v>
      </c>
      <c r="K411" s="72">
        <v>2470</v>
      </c>
      <c r="L411" s="72">
        <v>481.98924731182797</v>
      </c>
      <c r="M411" s="72">
        <v>1988.010752688172</v>
      </c>
      <c r="N411" s="72"/>
      <c r="O411" s="72"/>
      <c r="P411" s="72"/>
    </row>
    <row r="412" spans="1:16" x14ac:dyDescent="0.25">
      <c r="A412" s="130"/>
      <c r="B412" s="130"/>
      <c r="C412" s="130" t="s">
        <v>188</v>
      </c>
      <c r="D412" s="106" t="s">
        <v>4</v>
      </c>
      <c r="E412" s="72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</row>
    <row r="413" spans="1:16" x14ac:dyDescent="0.25">
      <c r="A413" s="130"/>
      <c r="B413" s="130"/>
      <c r="C413" s="130"/>
      <c r="D413" s="106" t="s">
        <v>5</v>
      </c>
      <c r="E413" s="72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</row>
    <row r="414" spans="1:16" x14ac:dyDescent="0.25">
      <c r="A414" s="130"/>
      <c r="B414" s="130"/>
      <c r="C414" s="130"/>
      <c r="D414" s="106" t="s">
        <v>6</v>
      </c>
      <c r="E414" s="72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</row>
    <row r="415" spans="1:16" x14ac:dyDescent="0.25">
      <c r="A415" s="130"/>
      <c r="B415" s="130"/>
      <c r="C415" s="130"/>
      <c r="D415" s="106" t="s">
        <v>7</v>
      </c>
      <c r="E415" s="72">
        <v>2773</v>
      </c>
      <c r="F415" s="72">
        <v>310.92741935483872</v>
      </c>
      <c r="G415" s="72">
        <v>2462.0725806451615</v>
      </c>
      <c r="H415" s="72">
        <v>2773</v>
      </c>
      <c r="I415" s="72">
        <v>310.92741935483872</v>
      </c>
      <c r="J415" s="72">
        <v>2462.0725806451615</v>
      </c>
      <c r="K415" s="72">
        <v>2773</v>
      </c>
      <c r="L415" s="72">
        <v>310.92741935483872</v>
      </c>
      <c r="M415" s="72">
        <v>2462.0725806451615</v>
      </c>
      <c r="N415" s="72"/>
      <c r="O415" s="72"/>
      <c r="P415" s="72"/>
    </row>
    <row r="416" spans="1:16" x14ac:dyDescent="0.25">
      <c r="A416" s="130"/>
      <c r="B416" s="130"/>
      <c r="C416" s="130"/>
      <c r="D416" s="106" t="s">
        <v>8</v>
      </c>
      <c r="E416" s="72">
        <v>2773</v>
      </c>
      <c r="F416" s="72">
        <v>310.92741935483872</v>
      </c>
      <c r="G416" s="72">
        <v>2462.0725806451615</v>
      </c>
      <c r="H416" s="72">
        <v>2773</v>
      </c>
      <c r="I416" s="72">
        <v>310.92741935483872</v>
      </c>
      <c r="J416" s="72">
        <v>2462.0725806451615</v>
      </c>
      <c r="K416" s="72">
        <v>2773</v>
      </c>
      <c r="L416" s="72">
        <v>310.92741935483872</v>
      </c>
      <c r="M416" s="72">
        <v>2462.0725806451615</v>
      </c>
      <c r="N416" s="72"/>
      <c r="O416" s="72"/>
      <c r="P416" s="72"/>
    </row>
    <row r="417" spans="1:16" ht="15" customHeight="1" x14ac:dyDescent="0.25">
      <c r="A417" s="130"/>
      <c r="B417" s="130"/>
      <c r="C417" s="130" t="s">
        <v>189</v>
      </c>
      <c r="D417" s="106" t="s">
        <v>4</v>
      </c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</row>
    <row r="418" spans="1:16" x14ac:dyDescent="0.25">
      <c r="A418" s="130"/>
      <c r="B418" s="130"/>
      <c r="C418" s="130"/>
      <c r="D418" s="106" t="s">
        <v>5</v>
      </c>
      <c r="E418" s="72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</row>
    <row r="419" spans="1:16" x14ac:dyDescent="0.25">
      <c r="A419" s="130"/>
      <c r="B419" s="130"/>
      <c r="C419" s="130"/>
      <c r="D419" s="106" t="s">
        <v>6</v>
      </c>
      <c r="E419" s="72">
        <v>689.5</v>
      </c>
      <c r="F419" s="72">
        <v>145.94623655913978</v>
      </c>
      <c r="G419" s="72">
        <v>543.55376344086017</v>
      </c>
      <c r="H419" s="72">
        <v>689.5</v>
      </c>
      <c r="I419" s="72">
        <v>145.94623655913978</v>
      </c>
      <c r="J419" s="72">
        <v>543.55376344086017</v>
      </c>
      <c r="K419" s="72">
        <v>689.5</v>
      </c>
      <c r="L419" s="72">
        <v>145.94623655913978</v>
      </c>
      <c r="M419" s="72">
        <v>543.55376344086017</v>
      </c>
      <c r="N419" s="72"/>
      <c r="O419" s="72"/>
      <c r="P419" s="72"/>
    </row>
    <row r="420" spans="1:16" x14ac:dyDescent="0.25">
      <c r="A420" s="130"/>
      <c r="B420" s="130"/>
      <c r="C420" s="130"/>
      <c r="D420" s="106" t="s">
        <v>7</v>
      </c>
      <c r="E420" s="72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</row>
    <row r="421" spans="1:16" x14ac:dyDescent="0.25">
      <c r="A421" s="130"/>
      <c r="B421" s="130"/>
      <c r="C421" s="130"/>
      <c r="D421" s="106" t="s">
        <v>8</v>
      </c>
      <c r="E421" s="72">
        <v>689.5</v>
      </c>
      <c r="F421" s="72">
        <v>145.94623655913978</v>
      </c>
      <c r="G421" s="72">
        <v>543.55376344086017</v>
      </c>
      <c r="H421" s="72">
        <v>689.5</v>
      </c>
      <c r="I421" s="72">
        <v>145.94623655913978</v>
      </c>
      <c r="J421" s="72">
        <v>543.55376344086017</v>
      </c>
      <c r="K421" s="72">
        <v>689.5</v>
      </c>
      <c r="L421" s="72">
        <v>145.94623655913978</v>
      </c>
      <c r="M421" s="72">
        <v>543.55376344086017</v>
      </c>
      <c r="N421" s="72"/>
      <c r="O421" s="72"/>
      <c r="P421" s="72"/>
    </row>
    <row r="422" spans="1:16" ht="15" customHeight="1" x14ac:dyDescent="0.25">
      <c r="A422" s="130"/>
      <c r="B422" s="130"/>
      <c r="C422" s="130" t="s">
        <v>190</v>
      </c>
      <c r="D422" s="106" t="s">
        <v>4</v>
      </c>
      <c r="E422" s="72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</row>
    <row r="423" spans="1:16" x14ac:dyDescent="0.25">
      <c r="A423" s="130"/>
      <c r="B423" s="130"/>
      <c r="C423" s="130"/>
      <c r="D423" s="106" t="s">
        <v>5</v>
      </c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</row>
    <row r="424" spans="1:16" x14ac:dyDescent="0.25">
      <c r="A424" s="130"/>
      <c r="B424" s="130"/>
      <c r="C424" s="130"/>
      <c r="D424" s="106" t="s">
        <v>6</v>
      </c>
      <c r="E424" s="72">
        <v>1232.0999999999999</v>
      </c>
      <c r="F424" s="72">
        <v>91.841397849462368</v>
      </c>
      <c r="G424" s="72">
        <v>1140.2586021505376</v>
      </c>
      <c r="H424" s="72">
        <v>1232.0999999999999</v>
      </c>
      <c r="I424" s="72">
        <v>91.841397849462368</v>
      </c>
      <c r="J424" s="72">
        <v>1140.2586021505376</v>
      </c>
      <c r="K424" s="72">
        <v>1232.0999999999999</v>
      </c>
      <c r="L424" s="72">
        <v>91.841397849462368</v>
      </c>
      <c r="M424" s="72">
        <v>1140.2586021505376</v>
      </c>
      <c r="N424" s="72"/>
      <c r="O424" s="72"/>
      <c r="P424" s="72"/>
    </row>
    <row r="425" spans="1:16" x14ac:dyDescent="0.25">
      <c r="A425" s="130"/>
      <c r="B425" s="130"/>
      <c r="C425" s="130"/>
      <c r="D425" s="106" t="s">
        <v>7</v>
      </c>
      <c r="E425" s="72"/>
      <c r="F425" s="72"/>
      <c r="G425" s="72"/>
      <c r="H425" s="72"/>
      <c r="I425" s="72"/>
      <c r="J425" s="72"/>
      <c r="K425" s="72"/>
      <c r="L425" s="72"/>
      <c r="M425" s="72"/>
      <c r="N425" s="72"/>
      <c r="O425" s="72"/>
      <c r="P425" s="72"/>
    </row>
    <row r="426" spans="1:16" x14ac:dyDescent="0.25">
      <c r="A426" s="130"/>
      <c r="B426" s="130"/>
      <c r="C426" s="130"/>
      <c r="D426" s="106" t="s">
        <v>8</v>
      </c>
      <c r="E426" s="72">
        <v>1232.0999999999999</v>
      </c>
      <c r="F426" s="72">
        <v>91.841397849462368</v>
      </c>
      <c r="G426" s="72">
        <v>1140.2586021505376</v>
      </c>
      <c r="H426" s="72">
        <v>1232.0999999999999</v>
      </c>
      <c r="I426" s="72">
        <v>91.841397849462368</v>
      </c>
      <c r="J426" s="72">
        <v>1140.2586021505376</v>
      </c>
      <c r="K426" s="72">
        <v>1232.0999999999999</v>
      </c>
      <c r="L426" s="72">
        <v>91.841397849462368</v>
      </c>
      <c r="M426" s="72">
        <v>1140.2586021505376</v>
      </c>
      <c r="N426" s="72"/>
      <c r="O426" s="72"/>
      <c r="P426" s="72"/>
    </row>
    <row r="427" spans="1:16" x14ac:dyDescent="0.25">
      <c r="A427" s="130"/>
      <c r="B427" s="130"/>
      <c r="C427" s="130" t="s">
        <v>191</v>
      </c>
      <c r="D427" s="106" t="s">
        <v>4</v>
      </c>
      <c r="E427" s="72"/>
      <c r="F427" s="72"/>
      <c r="G427" s="72"/>
      <c r="H427" s="72"/>
      <c r="I427" s="72"/>
      <c r="J427" s="72"/>
      <c r="K427" s="72"/>
      <c r="L427" s="72"/>
      <c r="M427" s="72"/>
      <c r="N427" s="72"/>
      <c r="O427" s="72"/>
      <c r="P427" s="72"/>
    </row>
    <row r="428" spans="1:16" x14ac:dyDescent="0.25">
      <c r="A428" s="130"/>
      <c r="B428" s="130"/>
      <c r="C428" s="130"/>
      <c r="D428" s="106" t="s">
        <v>5</v>
      </c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</row>
    <row r="429" spans="1:16" x14ac:dyDescent="0.25">
      <c r="A429" s="130"/>
      <c r="B429" s="130"/>
      <c r="C429" s="130"/>
      <c r="D429" s="106" t="s">
        <v>6</v>
      </c>
      <c r="E429" s="72"/>
      <c r="F429" s="72"/>
      <c r="G429" s="72"/>
      <c r="H429" s="72"/>
      <c r="I429" s="72"/>
      <c r="J429" s="72"/>
      <c r="K429" s="72"/>
      <c r="L429" s="72"/>
      <c r="M429" s="72"/>
      <c r="N429" s="72"/>
      <c r="O429" s="72"/>
      <c r="P429" s="72"/>
    </row>
    <row r="430" spans="1:16" x14ac:dyDescent="0.25">
      <c r="A430" s="130"/>
      <c r="B430" s="130"/>
      <c r="C430" s="130"/>
      <c r="D430" s="106" t="s">
        <v>7</v>
      </c>
      <c r="E430" s="72">
        <v>900</v>
      </c>
      <c r="F430" s="72">
        <v>596.12903225806451</v>
      </c>
      <c r="G430" s="72">
        <v>303.87096774193549</v>
      </c>
      <c r="H430" s="72">
        <v>900</v>
      </c>
      <c r="I430" s="72">
        <v>596.12903225806451</v>
      </c>
      <c r="J430" s="72">
        <v>303.87096774193549</v>
      </c>
      <c r="K430" s="72">
        <v>900</v>
      </c>
      <c r="L430" s="72">
        <v>596.12903225806451</v>
      </c>
      <c r="M430" s="72">
        <v>303.87096774193549</v>
      </c>
      <c r="N430" s="72"/>
      <c r="O430" s="72"/>
      <c r="P430" s="72"/>
    </row>
    <row r="431" spans="1:16" x14ac:dyDescent="0.25">
      <c r="A431" s="130"/>
      <c r="B431" s="130"/>
      <c r="C431" s="130"/>
      <c r="D431" s="106" t="s">
        <v>8</v>
      </c>
      <c r="E431" s="72">
        <v>900</v>
      </c>
      <c r="F431" s="72">
        <v>596.12903225806451</v>
      </c>
      <c r="G431" s="72">
        <v>303.87096774193549</v>
      </c>
      <c r="H431" s="72">
        <v>900</v>
      </c>
      <c r="I431" s="72">
        <v>596.12903225806451</v>
      </c>
      <c r="J431" s="72">
        <v>303.87096774193549</v>
      </c>
      <c r="K431" s="72">
        <v>900</v>
      </c>
      <c r="L431" s="72">
        <v>596.12903225806451</v>
      </c>
      <c r="M431" s="72">
        <v>303.87096774193549</v>
      </c>
      <c r="N431" s="72"/>
      <c r="O431" s="72"/>
      <c r="P431" s="72"/>
    </row>
    <row r="432" spans="1:16" x14ac:dyDescent="0.25">
      <c r="A432" s="130"/>
      <c r="B432" s="130"/>
      <c r="C432" s="130" t="s">
        <v>192</v>
      </c>
      <c r="D432" s="106" t="s">
        <v>4</v>
      </c>
      <c r="E432" s="72"/>
      <c r="F432" s="72"/>
      <c r="G432" s="72"/>
      <c r="H432" s="72"/>
      <c r="I432" s="72"/>
      <c r="J432" s="72"/>
      <c r="K432" s="72"/>
      <c r="L432" s="72"/>
      <c r="M432" s="72"/>
      <c r="N432" s="72"/>
      <c r="O432" s="72"/>
      <c r="P432" s="72"/>
    </row>
    <row r="433" spans="1:16" x14ac:dyDescent="0.25">
      <c r="A433" s="130"/>
      <c r="B433" s="130"/>
      <c r="C433" s="130"/>
      <c r="D433" s="106" t="s">
        <v>5</v>
      </c>
      <c r="E433" s="72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</row>
    <row r="434" spans="1:16" x14ac:dyDescent="0.25">
      <c r="A434" s="130"/>
      <c r="B434" s="130"/>
      <c r="C434" s="130"/>
      <c r="D434" s="106" t="s">
        <v>6</v>
      </c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</row>
    <row r="435" spans="1:16" x14ac:dyDescent="0.25">
      <c r="A435" s="130"/>
      <c r="B435" s="130"/>
      <c r="C435" s="130"/>
      <c r="D435" s="106" t="s">
        <v>7</v>
      </c>
      <c r="E435" s="72">
        <v>1394.4</v>
      </c>
      <c r="F435" s="72">
        <v>306.83870967741933</v>
      </c>
      <c r="G435" s="72">
        <v>1087.5612903225808</v>
      </c>
      <c r="H435" s="72">
        <v>1394.4</v>
      </c>
      <c r="I435" s="72">
        <v>306.83870967741933</v>
      </c>
      <c r="J435" s="72">
        <v>1087.5612903225808</v>
      </c>
      <c r="K435" s="72">
        <v>1394.4</v>
      </c>
      <c r="L435" s="72">
        <v>306.83870967741933</v>
      </c>
      <c r="M435" s="72">
        <v>1087.5612903225808</v>
      </c>
      <c r="N435" s="72"/>
      <c r="O435" s="72"/>
      <c r="P435" s="72"/>
    </row>
    <row r="436" spans="1:16" x14ac:dyDescent="0.25">
      <c r="A436" s="130"/>
      <c r="B436" s="130"/>
      <c r="C436" s="130"/>
      <c r="D436" s="106" t="s">
        <v>8</v>
      </c>
      <c r="E436" s="72">
        <v>1394.4</v>
      </c>
      <c r="F436" s="72">
        <v>306.83870967741933</v>
      </c>
      <c r="G436" s="72">
        <v>1087.5612903225808</v>
      </c>
      <c r="H436" s="72">
        <v>1394.4</v>
      </c>
      <c r="I436" s="72">
        <v>306.83870967741933</v>
      </c>
      <c r="J436" s="72">
        <v>1087.5612903225808</v>
      </c>
      <c r="K436" s="72">
        <v>1394.4</v>
      </c>
      <c r="L436" s="72">
        <v>306.83870967741933</v>
      </c>
      <c r="M436" s="72">
        <v>1087.5612903225808</v>
      </c>
      <c r="N436" s="72"/>
      <c r="O436" s="72"/>
      <c r="P436" s="72"/>
    </row>
    <row r="437" spans="1:16" x14ac:dyDescent="0.25">
      <c r="A437" s="130"/>
      <c r="B437" s="130"/>
      <c r="C437" s="130" t="s">
        <v>193</v>
      </c>
      <c r="D437" s="106" t="s">
        <v>4</v>
      </c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</row>
    <row r="438" spans="1:16" x14ac:dyDescent="0.25">
      <c r="A438" s="130"/>
      <c r="B438" s="130"/>
      <c r="C438" s="130"/>
      <c r="D438" s="106" t="s">
        <v>5</v>
      </c>
      <c r="E438" s="72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</row>
    <row r="439" spans="1:16" x14ac:dyDescent="0.25">
      <c r="A439" s="130"/>
      <c r="B439" s="130"/>
      <c r="C439" s="130"/>
      <c r="D439" s="106" t="s">
        <v>6</v>
      </c>
      <c r="E439" s="72">
        <v>32898.862000000001</v>
      </c>
      <c r="F439" s="72">
        <v>7221.2903225806449</v>
      </c>
      <c r="G439" s="72">
        <v>25677.571677419357</v>
      </c>
      <c r="H439" s="72">
        <v>32898.862000000001</v>
      </c>
      <c r="I439" s="72">
        <v>7221.2903225806449</v>
      </c>
      <c r="J439" s="72">
        <v>25677.571677419357</v>
      </c>
      <c r="K439" s="72">
        <v>32898.862000000001</v>
      </c>
      <c r="L439" s="72">
        <v>7221.2903225806449</v>
      </c>
      <c r="M439" s="72">
        <v>25677.571677419357</v>
      </c>
      <c r="N439" s="72"/>
      <c r="O439" s="72"/>
      <c r="P439" s="72"/>
    </row>
    <row r="440" spans="1:16" x14ac:dyDescent="0.25">
      <c r="A440" s="130"/>
      <c r="B440" s="130"/>
      <c r="C440" s="130"/>
      <c r="D440" s="106" t="s">
        <v>7</v>
      </c>
      <c r="E440" s="72"/>
      <c r="F440" s="72"/>
      <c r="G440" s="72"/>
      <c r="H440" s="72"/>
      <c r="I440" s="72"/>
      <c r="J440" s="72"/>
      <c r="K440" s="72"/>
      <c r="L440" s="72"/>
      <c r="M440" s="72"/>
      <c r="N440" s="72"/>
      <c r="O440" s="72"/>
      <c r="P440" s="72"/>
    </row>
    <row r="441" spans="1:16" x14ac:dyDescent="0.25">
      <c r="A441" s="130"/>
      <c r="B441" s="130"/>
      <c r="C441" s="130"/>
      <c r="D441" s="106" t="s">
        <v>8</v>
      </c>
      <c r="E441" s="72">
        <v>32898.862000000001</v>
      </c>
      <c r="F441" s="72">
        <v>7221.2903225806449</v>
      </c>
      <c r="G441" s="72">
        <v>25677.571677419357</v>
      </c>
      <c r="H441" s="72">
        <v>32898.862000000001</v>
      </c>
      <c r="I441" s="72">
        <v>7221.2903225806449</v>
      </c>
      <c r="J441" s="72">
        <v>25677.571677419357</v>
      </c>
      <c r="K441" s="72">
        <v>32898.862000000001</v>
      </c>
      <c r="L441" s="72">
        <v>7221.2903225806449</v>
      </c>
      <c r="M441" s="72">
        <v>25677.571677419357</v>
      </c>
      <c r="N441" s="72"/>
      <c r="O441" s="72"/>
      <c r="P441" s="72"/>
    </row>
    <row r="442" spans="1:16" x14ac:dyDescent="0.25">
      <c r="A442" s="130"/>
      <c r="B442" s="130"/>
      <c r="C442" s="130" t="s">
        <v>194</v>
      </c>
      <c r="D442" s="106" t="s">
        <v>4</v>
      </c>
      <c r="E442" s="72"/>
      <c r="F442" s="72"/>
      <c r="G442" s="72"/>
      <c r="H442" s="72"/>
      <c r="I442" s="72"/>
      <c r="J442" s="72"/>
      <c r="K442" s="72"/>
      <c r="L442" s="72"/>
      <c r="M442" s="72"/>
      <c r="N442" s="72"/>
      <c r="O442" s="72"/>
      <c r="P442" s="72"/>
    </row>
    <row r="443" spans="1:16" x14ac:dyDescent="0.25">
      <c r="A443" s="130"/>
      <c r="B443" s="130"/>
      <c r="C443" s="130"/>
      <c r="D443" s="106" t="s">
        <v>5</v>
      </c>
      <c r="E443" s="72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</row>
    <row r="444" spans="1:16" x14ac:dyDescent="0.25">
      <c r="A444" s="130"/>
      <c r="B444" s="130"/>
      <c r="C444" s="130"/>
      <c r="D444" s="106" t="s">
        <v>6</v>
      </c>
      <c r="E444" s="72">
        <v>1302</v>
      </c>
      <c r="F444" s="72"/>
      <c r="G444" s="72">
        <v>1302</v>
      </c>
      <c r="H444" s="72">
        <v>1302</v>
      </c>
      <c r="I444" s="72"/>
      <c r="J444" s="72">
        <v>1302</v>
      </c>
      <c r="K444" s="72">
        <v>1302</v>
      </c>
      <c r="L444" s="72"/>
      <c r="M444" s="72">
        <v>1302</v>
      </c>
      <c r="N444" s="72"/>
      <c r="O444" s="72"/>
      <c r="P444" s="72"/>
    </row>
    <row r="445" spans="1:16" x14ac:dyDescent="0.25">
      <c r="A445" s="130"/>
      <c r="B445" s="130"/>
      <c r="C445" s="130"/>
      <c r="D445" s="106" t="s">
        <v>7</v>
      </c>
      <c r="E445" s="72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</row>
    <row r="446" spans="1:16" x14ac:dyDescent="0.25">
      <c r="A446" s="130"/>
      <c r="B446" s="130"/>
      <c r="C446" s="130"/>
      <c r="D446" s="106" t="s">
        <v>8</v>
      </c>
      <c r="E446" s="72">
        <v>1302</v>
      </c>
      <c r="F446" s="72">
        <v>0</v>
      </c>
      <c r="G446" s="72">
        <v>1302</v>
      </c>
      <c r="H446" s="72">
        <v>1302</v>
      </c>
      <c r="I446" s="72">
        <v>0</v>
      </c>
      <c r="J446" s="72">
        <v>1302</v>
      </c>
      <c r="K446" s="72">
        <v>1302</v>
      </c>
      <c r="L446" s="72">
        <v>0</v>
      </c>
      <c r="M446" s="72">
        <v>1302</v>
      </c>
      <c r="N446" s="72"/>
      <c r="O446" s="72"/>
      <c r="P446" s="72"/>
    </row>
    <row r="447" spans="1:16" x14ac:dyDescent="0.25">
      <c r="A447" s="130"/>
      <c r="B447" s="130"/>
      <c r="C447" s="130" t="s">
        <v>194</v>
      </c>
      <c r="D447" s="106" t="s">
        <v>4</v>
      </c>
      <c r="E447" s="72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</row>
    <row r="448" spans="1:16" x14ac:dyDescent="0.25">
      <c r="A448" s="130"/>
      <c r="B448" s="130"/>
      <c r="C448" s="130"/>
      <c r="D448" s="106" t="s">
        <v>5</v>
      </c>
      <c r="E448" s="72"/>
      <c r="F448" s="72"/>
      <c r="G448" s="72"/>
      <c r="H448" s="72"/>
      <c r="I448" s="72"/>
      <c r="J448" s="72"/>
      <c r="K448" s="72"/>
      <c r="L448" s="72"/>
      <c r="M448" s="72"/>
      <c r="N448" s="72"/>
      <c r="O448" s="72"/>
      <c r="P448" s="72"/>
    </row>
    <row r="449" spans="1:16" x14ac:dyDescent="0.25">
      <c r="A449" s="130"/>
      <c r="B449" s="130"/>
      <c r="C449" s="130"/>
      <c r="D449" s="106" t="s">
        <v>6</v>
      </c>
      <c r="E449" s="72">
        <v>1860</v>
      </c>
      <c r="F449" s="72"/>
      <c r="G449" s="72">
        <v>1860</v>
      </c>
      <c r="H449" s="72">
        <v>1860</v>
      </c>
      <c r="I449" s="72"/>
      <c r="J449" s="72">
        <v>1860</v>
      </c>
      <c r="K449" s="72">
        <v>1860</v>
      </c>
      <c r="L449" s="72"/>
      <c r="M449" s="72">
        <v>1860</v>
      </c>
      <c r="N449" s="72"/>
      <c r="O449" s="72"/>
      <c r="P449" s="72"/>
    </row>
    <row r="450" spans="1:16" x14ac:dyDescent="0.25">
      <c r="A450" s="130"/>
      <c r="B450" s="130"/>
      <c r="C450" s="130"/>
      <c r="D450" s="106" t="s">
        <v>7</v>
      </c>
      <c r="E450" s="72"/>
      <c r="F450" s="72"/>
      <c r="G450" s="72"/>
      <c r="H450" s="72"/>
      <c r="I450" s="72"/>
      <c r="J450" s="72"/>
      <c r="K450" s="72"/>
      <c r="L450" s="72"/>
      <c r="M450" s="72"/>
      <c r="N450" s="72"/>
      <c r="O450" s="72"/>
      <c r="P450" s="72"/>
    </row>
    <row r="451" spans="1:16" x14ac:dyDescent="0.25">
      <c r="A451" s="130"/>
      <c r="B451" s="130"/>
      <c r="C451" s="130"/>
      <c r="D451" s="106" t="s">
        <v>8</v>
      </c>
      <c r="E451" s="72">
        <v>1860</v>
      </c>
      <c r="F451" s="72">
        <v>0</v>
      </c>
      <c r="G451" s="72">
        <v>1860</v>
      </c>
      <c r="H451" s="72">
        <v>1860</v>
      </c>
      <c r="I451" s="72">
        <v>0</v>
      </c>
      <c r="J451" s="72">
        <v>1860</v>
      </c>
      <c r="K451" s="72">
        <v>1860</v>
      </c>
      <c r="L451" s="72">
        <v>0</v>
      </c>
      <c r="M451" s="72">
        <v>1860</v>
      </c>
      <c r="N451" s="72"/>
      <c r="O451" s="72"/>
      <c r="P451" s="72"/>
    </row>
    <row r="452" spans="1:16" x14ac:dyDescent="0.25">
      <c r="A452" s="130"/>
      <c r="B452" s="130"/>
      <c r="C452" s="130" t="s">
        <v>195</v>
      </c>
      <c r="D452" s="106" t="s">
        <v>4</v>
      </c>
      <c r="E452" s="72"/>
      <c r="F452" s="72"/>
      <c r="G452" s="72"/>
      <c r="H452" s="72"/>
      <c r="I452" s="72"/>
      <c r="J452" s="72"/>
      <c r="K452" s="72"/>
      <c r="L452" s="72"/>
      <c r="M452" s="72"/>
      <c r="N452" s="72"/>
      <c r="O452" s="72"/>
      <c r="P452" s="72"/>
    </row>
    <row r="453" spans="1:16" x14ac:dyDescent="0.25">
      <c r="A453" s="130"/>
      <c r="B453" s="130"/>
      <c r="C453" s="130"/>
      <c r="D453" s="106" t="s">
        <v>5</v>
      </c>
      <c r="E453" s="72"/>
      <c r="F453" s="72"/>
      <c r="G453" s="72"/>
      <c r="H453" s="72"/>
      <c r="I453" s="72"/>
      <c r="J453" s="72"/>
      <c r="K453" s="72"/>
      <c r="L453" s="72"/>
      <c r="M453" s="72"/>
      <c r="N453" s="72"/>
      <c r="O453" s="72"/>
      <c r="P453" s="72"/>
    </row>
    <row r="454" spans="1:16" x14ac:dyDescent="0.25">
      <c r="A454" s="130"/>
      <c r="B454" s="130"/>
      <c r="C454" s="130"/>
      <c r="D454" s="106" t="s">
        <v>6</v>
      </c>
      <c r="E454" s="72">
        <v>1880</v>
      </c>
      <c r="F454" s="72">
        <v>527.70698924731187</v>
      </c>
      <c r="G454" s="72">
        <v>1352.2930107526881</v>
      </c>
      <c r="H454" s="72">
        <v>1880</v>
      </c>
      <c r="I454" s="72">
        <v>527.70698924731187</v>
      </c>
      <c r="J454" s="72">
        <v>1352.2930107526881</v>
      </c>
      <c r="K454" s="72">
        <v>1880</v>
      </c>
      <c r="L454" s="72">
        <v>527.70698924731187</v>
      </c>
      <c r="M454" s="72">
        <v>1352.2930107526881</v>
      </c>
      <c r="N454" s="72"/>
      <c r="O454" s="72"/>
      <c r="P454" s="72"/>
    </row>
    <row r="455" spans="1:16" x14ac:dyDescent="0.25">
      <c r="A455" s="130"/>
      <c r="B455" s="130"/>
      <c r="C455" s="130"/>
      <c r="D455" s="106" t="s">
        <v>7</v>
      </c>
      <c r="E455" s="72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</row>
    <row r="456" spans="1:16" x14ac:dyDescent="0.25">
      <c r="A456" s="130"/>
      <c r="B456" s="130"/>
      <c r="C456" s="130"/>
      <c r="D456" s="106" t="s">
        <v>8</v>
      </c>
      <c r="E456" s="72">
        <v>1880</v>
      </c>
      <c r="F456" s="72">
        <v>527.70698924731187</v>
      </c>
      <c r="G456" s="72">
        <v>1352.2930107526881</v>
      </c>
      <c r="H456" s="72">
        <v>1880</v>
      </c>
      <c r="I456" s="72">
        <v>527.70698924731187</v>
      </c>
      <c r="J456" s="72">
        <v>1352.2930107526881</v>
      </c>
      <c r="K456" s="72">
        <v>1880</v>
      </c>
      <c r="L456" s="72">
        <v>527.70698924731187</v>
      </c>
      <c r="M456" s="72">
        <v>1352.2930107526881</v>
      </c>
      <c r="N456" s="72"/>
      <c r="O456" s="72"/>
      <c r="P456" s="72"/>
    </row>
    <row r="457" spans="1:16" ht="15" customHeight="1" x14ac:dyDescent="0.25">
      <c r="A457" s="130"/>
      <c r="B457" s="130"/>
      <c r="C457" s="130" t="s">
        <v>196</v>
      </c>
      <c r="D457" s="106" t="s">
        <v>4</v>
      </c>
      <c r="E457" s="72"/>
      <c r="F457" s="72"/>
      <c r="G457" s="72"/>
      <c r="H457" s="72"/>
      <c r="I457" s="72"/>
      <c r="J457" s="72"/>
      <c r="K457" s="72"/>
      <c r="L457" s="72"/>
      <c r="M457" s="72"/>
      <c r="N457" s="72"/>
      <c r="O457" s="72"/>
      <c r="P457" s="72"/>
    </row>
    <row r="458" spans="1:16" x14ac:dyDescent="0.25">
      <c r="A458" s="130"/>
      <c r="B458" s="130"/>
      <c r="C458" s="130"/>
      <c r="D458" s="106" t="s">
        <v>5</v>
      </c>
      <c r="E458" s="72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</row>
    <row r="459" spans="1:16" x14ac:dyDescent="0.25">
      <c r="A459" s="130"/>
      <c r="B459" s="130"/>
      <c r="C459" s="130"/>
      <c r="D459" s="106" t="s">
        <v>6</v>
      </c>
      <c r="E459" s="72">
        <v>1630</v>
      </c>
      <c r="F459" s="72">
        <v>260.21505376344084</v>
      </c>
      <c r="G459" s="72">
        <v>1369.7849462365591</v>
      </c>
      <c r="H459" s="72">
        <v>1630</v>
      </c>
      <c r="I459" s="72">
        <v>260.21505376344084</v>
      </c>
      <c r="J459" s="72">
        <v>1369.7849462365591</v>
      </c>
      <c r="K459" s="72">
        <v>1630</v>
      </c>
      <c r="L459" s="72">
        <v>260.21505376344084</v>
      </c>
      <c r="M459" s="72">
        <v>1369.7849462365591</v>
      </c>
      <c r="N459" s="72"/>
      <c r="O459" s="72"/>
      <c r="P459" s="72"/>
    </row>
    <row r="460" spans="1:16" x14ac:dyDescent="0.25">
      <c r="A460" s="130"/>
      <c r="B460" s="130"/>
      <c r="C460" s="130"/>
      <c r="D460" s="106" t="s">
        <v>7</v>
      </c>
      <c r="E460" s="72"/>
      <c r="F460" s="72"/>
      <c r="G460" s="72"/>
      <c r="H460" s="72"/>
      <c r="I460" s="72"/>
      <c r="J460" s="72"/>
      <c r="K460" s="72"/>
      <c r="L460" s="72"/>
      <c r="M460" s="72"/>
      <c r="N460" s="72"/>
      <c r="O460" s="72"/>
      <c r="P460" s="72"/>
    </row>
    <row r="461" spans="1:16" x14ac:dyDescent="0.25">
      <c r="A461" s="130"/>
      <c r="B461" s="130"/>
      <c r="C461" s="130"/>
      <c r="D461" s="106" t="s">
        <v>8</v>
      </c>
      <c r="E461" s="72">
        <v>1630</v>
      </c>
      <c r="F461" s="72">
        <v>260.21505376344084</v>
      </c>
      <c r="G461" s="72">
        <v>1369.7849462365591</v>
      </c>
      <c r="H461" s="72">
        <v>1630</v>
      </c>
      <c r="I461" s="72">
        <v>260.21505376344084</v>
      </c>
      <c r="J461" s="72">
        <v>1369.7849462365591</v>
      </c>
      <c r="K461" s="72">
        <v>1630</v>
      </c>
      <c r="L461" s="72">
        <v>260.21505376344084</v>
      </c>
      <c r="M461" s="72">
        <v>1369.7849462365591</v>
      </c>
      <c r="N461" s="72"/>
      <c r="O461" s="72"/>
      <c r="P461" s="72"/>
    </row>
    <row r="462" spans="1:16" ht="15" customHeight="1" x14ac:dyDescent="0.25">
      <c r="A462" s="130"/>
      <c r="B462" s="130"/>
      <c r="C462" s="130" t="s">
        <v>197</v>
      </c>
      <c r="D462" s="106" t="s">
        <v>4</v>
      </c>
      <c r="E462" s="72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</row>
    <row r="463" spans="1:16" x14ac:dyDescent="0.25">
      <c r="A463" s="130"/>
      <c r="B463" s="130"/>
      <c r="C463" s="130"/>
      <c r="D463" s="106" t="s">
        <v>5</v>
      </c>
      <c r="E463" s="72"/>
      <c r="F463" s="72"/>
      <c r="G463" s="72"/>
      <c r="H463" s="72"/>
      <c r="I463" s="72"/>
      <c r="J463" s="72"/>
      <c r="K463" s="72"/>
      <c r="L463" s="72"/>
      <c r="M463" s="72"/>
      <c r="N463" s="72"/>
      <c r="O463" s="72"/>
      <c r="P463" s="72"/>
    </row>
    <row r="464" spans="1:16" x14ac:dyDescent="0.25">
      <c r="A464" s="130"/>
      <c r="B464" s="130"/>
      <c r="C464" s="130"/>
      <c r="D464" s="106" t="s">
        <v>6</v>
      </c>
      <c r="E464" s="72">
        <v>2474.1999999999998</v>
      </c>
      <c r="F464" s="72">
        <v>635.48387096774195</v>
      </c>
      <c r="G464" s="72">
        <v>1838.7161290322579</v>
      </c>
      <c r="H464" s="72">
        <v>2474.1999999999998</v>
      </c>
      <c r="I464" s="72">
        <v>635.48387096774195</v>
      </c>
      <c r="J464" s="72">
        <v>1838.7161290322579</v>
      </c>
      <c r="K464" s="72">
        <v>2474.1999999999998</v>
      </c>
      <c r="L464" s="72">
        <v>635.48387096774195</v>
      </c>
      <c r="M464" s="72">
        <v>1838.7161290322579</v>
      </c>
      <c r="N464" s="72"/>
      <c r="O464" s="72"/>
      <c r="P464" s="72"/>
    </row>
    <row r="465" spans="1:16" x14ac:dyDescent="0.25">
      <c r="A465" s="130"/>
      <c r="B465" s="130"/>
      <c r="C465" s="130"/>
      <c r="D465" s="106" t="s">
        <v>7</v>
      </c>
      <c r="E465" s="72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</row>
    <row r="466" spans="1:16" x14ac:dyDescent="0.25">
      <c r="A466" s="130"/>
      <c r="B466" s="130"/>
      <c r="C466" s="130"/>
      <c r="D466" s="106" t="s">
        <v>8</v>
      </c>
      <c r="E466" s="72">
        <v>2474.1999999999998</v>
      </c>
      <c r="F466" s="72">
        <v>635.48387096774195</v>
      </c>
      <c r="G466" s="72">
        <v>1838.7161290322579</v>
      </c>
      <c r="H466" s="72">
        <v>2474.1999999999998</v>
      </c>
      <c r="I466" s="72">
        <v>635.48387096774195</v>
      </c>
      <c r="J466" s="72">
        <v>1838.7161290322579</v>
      </c>
      <c r="K466" s="72">
        <v>2474.1999999999998</v>
      </c>
      <c r="L466" s="72">
        <v>635.48387096774195</v>
      </c>
      <c r="M466" s="72">
        <v>1838.7161290322579</v>
      </c>
      <c r="N466" s="72"/>
      <c r="O466" s="72"/>
      <c r="P466" s="72"/>
    </row>
    <row r="467" spans="1:16" x14ac:dyDescent="0.25">
      <c r="A467" s="130"/>
      <c r="B467" s="124" t="s">
        <v>50</v>
      </c>
      <c r="C467" s="130" t="s">
        <v>198</v>
      </c>
      <c r="D467" s="106" t="s">
        <v>4</v>
      </c>
      <c r="E467" s="72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72"/>
    </row>
    <row r="468" spans="1:16" x14ac:dyDescent="0.25">
      <c r="A468" s="130"/>
      <c r="B468" s="124"/>
      <c r="C468" s="130"/>
      <c r="D468" s="106" t="s">
        <v>5</v>
      </c>
      <c r="E468" s="72"/>
      <c r="F468" s="72"/>
      <c r="G468" s="72"/>
      <c r="H468" s="72"/>
      <c r="I468" s="72"/>
      <c r="J468" s="72"/>
      <c r="K468" s="72"/>
      <c r="L468" s="72"/>
      <c r="M468" s="72"/>
      <c r="N468" s="72"/>
      <c r="O468" s="72"/>
      <c r="P468" s="72"/>
    </row>
    <row r="469" spans="1:16" x14ac:dyDescent="0.25">
      <c r="A469" s="130"/>
      <c r="B469" s="124"/>
      <c r="C469" s="130"/>
      <c r="D469" s="106" t="s">
        <v>6</v>
      </c>
      <c r="E469" s="72">
        <v>1000</v>
      </c>
      <c r="F469" s="72">
        <v>200</v>
      </c>
      <c r="G469" s="72">
        <v>800</v>
      </c>
      <c r="H469" s="72">
        <v>1000</v>
      </c>
      <c r="I469" s="72">
        <v>230</v>
      </c>
      <c r="J469" s="72">
        <v>770</v>
      </c>
      <c r="K469" s="72">
        <v>1000</v>
      </c>
      <c r="L469" s="72">
        <v>230</v>
      </c>
      <c r="M469" s="72">
        <v>770</v>
      </c>
      <c r="N469" s="72"/>
      <c r="O469" s="72"/>
      <c r="P469" s="72"/>
    </row>
    <row r="470" spans="1:16" x14ac:dyDescent="0.25">
      <c r="A470" s="130"/>
      <c r="B470" s="124"/>
      <c r="C470" s="130"/>
      <c r="D470" s="106" t="s">
        <v>7</v>
      </c>
      <c r="E470" s="72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</row>
    <row r="471" spans="1:16" x14ac:dyDescent="0.25">
      <c r="A471" s="130"/>
      <c r="B471" s="124"/>
      <c r="C471" s="130"/>
      <c r="D471" s="106" t="s">
        <v>8</v>
      </c>
      <c r="E471" s="72">
        <v>1000</v>
      </c>
      <c r="F471" s="72">
        <v>200</v>
      </c>
      <c r="G471" s="72">
        <v>800</v>
      </c>
      <c r="H471" s="72">
        <v>1000</v>
      </c>
      <c r="I471" s="72">
        <v>230</v>
      </c>
      <c r="J471" s="72">
        <v>770</v>
      </c>
      <c r="K471" s="72">
        <v>1000</v>
      </c>
      <c r="L471" s="72">
        <v>230</v>
      </c>
      <c r="M471" s="72">
        <v>770</v>
      </c>
      <c r="N471" s="72"/>
      <c r="O471" s="72"/>
      <c r="P471" s="72"/>
    </row>
    <row r="472" spans="1:16" ht="15" customHeight="1" x14ac:dyDescent="0.25">
      <c r="A472" s="130"/>
      <c r="B472" s="124"/>
      <c r="C472" s="130" t="s">
        <v>199</v>
      </c>
      <c r="D472" s="106" t="s">
        <v>4</v>
      </c>
      <c r="E472" s="72"/>
      <c r="F472" s="72"/>
      <c r="G472" s="72"/>
      <c r="H472" s="72"/>
      <c r="I472" s="72"/>
      <c r="J472" s="72"/>
      <c r="K472" s="72"/>
      <c r="L472" s="72"/>
      <c r="M472" s="72"/>
      <c r="N472" s="72"/>
      <c r="O472" s="72"/>
      <c r="P472" s="72"/>
    </row>
    <row r="473" spans="1:16" x14ac:dyDescent="0.25">
      <c r="A473" s="130"/>
      <c r="B473" s="124"/>
      <c r="C473" s="130"/>
      <c r="D473" s="106" t="s">
        <v>5</v>
      </c>
      <c r="E473" s="72"/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</row>
    <row r="474" spans="1:16" x14ac:dyDescent="0.25">
      <c r="A474" s="130"/>
      <c r="B474" s="124"/>
      <c r="C474" s="130"/>
      <c r="D474" s="106" t="s">
        <v>6</v>
      </c>
      <c r="E474" s="72">
        <v>2000</v>
      </c>
      <c r="F474" s="72">
        <v>165</v>
      </c>
      <c r="G474" s="72">
        <v>1835</v>
      </c>
      <c r="H474" s="72">
        <v>2000</v>
      </c>
      <c r="I474" s="72">
        <v>165</v>
      </c>
      <c r="J474" s="72">
        <v>1835</v>
      </c>
      <c r="K474" s="72">
        <v>2000</v>
      </c>
      <c r="L474" s="72">
        <v>165</v>
      </c>
      <c r="M474" s="72">
        <v>1835</v>
      </c>
      <c r="N474" s="72"/>
      <c r="O474" s="72"/>
      <c r="P474" s="72"/>
    </row>
    <row r="475" spans="1:16" x14ac:dyDescent="0.25">
      <c r="A475" s="130"/>
      <c r="B475" s="124"/>
      <c r="C475" s="130"/>
      <c r="D475" s="106" t="s">
        <v>7</v>
      </c>
      <c r="E475" s="72"/>
      <c r="F475" s="72"/>
      <c r="G475" s="72"/>
      <c r="H475" s="72"/>
      <c r="I475" s="72"/>
      <c r="J475" s="72"/>
      <c r="K475" s="72"/>
      <c r="L475" s="72"/>
      <c r="M475" s="72"/>
      <c r="N475" s="72"/>
      <c r="O475" s="72"/>
      <c r="P475" s="72"/>
    </row>
    <row r="476" spans="1:16" x14ac:dyDescent="0.25">
      <c r="A476" s="130"/>
      <c r="B476" s="124"/>
      <c r="C476" s="130"/>
      <c r="D476" s="106" t="s">
        <v>8</v>
      </c>
      <c r="E476" s="72">
        <v>2000</v>
      </c>
      <c r="F476" s="72">
        <v>165</v>
      </c>
      <c r="G476" s="72">
        <v>1835</v>
      </c>
      <c r="H476" s="72">
        <v>2000</v>
      </c>
      <c r="I476" s="72">
        <v>165</v>
      </c>
      <c r="J476" s="72">
        <v>1835</v>
      </c>
      <c r="K476" s="72">
        <v>2000</v>
      </c>
      <c r="L476" s="72">
        <v>165</v>
      </c>
      <c r="M476" s="72">
        <v>1835</v>
      </c>
      <c r="N476" s="72"/>
      <c r="O476" s="72"/>
      <c r="P476" s="72"/>
    </row>
    <row r="477" spans="1:16" x14ac:dyDescent="0.25">
      <c r="A477" s="130"/>
      <c r="B477" s="124"/>
      <c r="C477" s="130" t="s">
        <v>200</v>
      </c>
      <c r="D477" s="106" t="s">
        <v>4</v>
      </c>
      <c r="E477" s="72"/>
      <c r="F477" s="72"/>
      <c r="G477" s="72"/>
      <c r="H477" s="72"/>
      <c r="I477" s="72"/>
      <c r="J477" s="72"/>
      <c r="K477" s="72"/>
      <c r="L477" s="72"/>
      <c r="M477" s="72"/>
      <c r="N477" s="72"/>
      <c r="O477" s="72"/>
      <c r="P477" s="72"/>
    </row>
    <row r="478" spans="1:16" x14ac:dyDescent="0.25">
      <c r="A478" s="130"/>
      <c r="B478" s="124"/>
      <c r="C478" s="130"/>
      <c r="D478" s="106" t="s">
        <v>5</v>
      </c>
      <c r="E478" s="72"/>
      <c r="F478" s="72"/>
      <c r="G478" s="72"/>
      <c r="H478" s="72"/>
      <c r="I478" s="72"/>
      <c r="J478" s="72"/>
      <c r="K478" s="72"/>
      <c r="L478" s="72"/>
      <c r="M478" s="72"/>
      <c r="N478" s="72"/>
      <c r="O478" s="72"/>
      <c r="P478" s="72"/>
    </row>
    <row r="479" spans="1:16" x14ac:dyDescent="0.25">
      <c r="A479" s="130"/>
      <c r="B479" s="124"/>
      <c r="C479" s="130"/>
      <c r="D479" s="106" t="s">
        <v>6</v>
      </c>
      <c r="E479" s="72">
        <v>1000</v>
      </c>
      <c r="F479" s="72">
        <v>560</v>
      </c>
      <c r="G479" s="72">
        <v>440</v>
      </c>
      <c r="H479" s="72">
        <v>1000</v>
      </c>
      <c r="I479" s="72">
        <v>560</v>
      </c>
      <c r="J479" s="72">
        <v>440</v>
      </c>
      <c r="K479" s="72">
        <v>1000</v>
      </c>
      <c r="L479" s="72">
        <v>560</v>
      </c>
      <c r="M479" s="72">
        <v>440</v>
      </c>
      <c r="N479" s="72"/>
      <c r="O479" s="72"/>
      <c r="P479" s="72"/>
    </row>
    <row r="480" spans="1:16" x14ac:dyDescent="0.25">
      <c r="A480" s="130"/>
      <c r="B480" s="124"/>
      <c r="C480" s="130"/>
      <c r="D480" s="106" t="s">
        <v>7</v>
      </c>
      <c r="E480" s="72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</row>
    <row r="481" spans="1:16" x14ac:dyDescent="0.25">
      <c r="A481" s="130"/>
      <c r="B481" s="124"/>
      <c r="C481" s="130"/>
      <c r="D481" s="106" t="s">
        <v>8</v>
      </c>
      <c r="E481" s="72">
        <v>1000</v>
      </c>
      <c r="F481" s="72">
        <v>560</v>
      </c>
      <c r="G481" s="72">
        <v>440</v>
      </c>
      <c r="H481" s="72">
        <v>1000</v>
      </c>
      <c r="I481" s="72">
        <v>560</v>
      </c>
      <c r="J481" s="72">
        <v>440</v>
      </c>
      <c r="K481" s="72">
        <v>1000</v>
      </c>
      <c r="L481" s="72">
        <v>560</v>
      </c>
      <c r="M481" s="72">
        <v>440</v>
      </c>
      <c r="N481" s="72"/>
      <c r="O481" s="72"/>
      <c r="P481" s="72"/>
    </row>
    <row r="482" spans="1:16" ht="15" customHeight="1" x14ac:dyDescent="0.25">
      <c r="A482" s="130"/>
      <c r="B482" s="124"/>
      <c r="C482" s="130" t="s">
        <v>201</v>
      </c>
      <c r="D482" s="106" t="s">
        <v>4</v>
      </c>
      <c r="E482" s="72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</row>
    <row r="483" spans="1:16" x14ac:dyDescent="0.25">
      <c r="A483" s="130"/>
      <c r="B483" s="124"/>
      <c r="C483" s="130"/>
      <c r="D483" s="106" t="s">
        <v>5</v>
      </c>
      <c r="E483" s="72"/>
      <c r="F483" s="72"/>
      <c r="G483" s="72"/>
      <c r="H483" s="72"/>
      <c r="I483" s="72"/>
      <c r="J483" s="72"/>
      <c r="K483" s="72"/>
      <c r="L483" s="72"/>
      <c r="M483" s="72"/>
      <c r="N483" s="72"/>
      <c r="O483" s="72"/>
      <c r="P483" s="72"/>
    </row>
    <row r="484" spans="1:16" x14ac:dyDescent="0.25">
      <c r="A484" s="130"/>
      <c r="B484" s="124"/>
      <c r="C484" s="130"/>
      <c r="D484" s="106" t="s">
        <v>6</v>
      </c>
      <c r="E484" s="72">
        <v>1860</v>
      </c>
      <c r="F484" s="72">
        <v>400</v>
      </c>
      <c r="G484" s="72">
        <v>1460</v>
      </c>
      <c r="H484" s="72">
        <v>1860</v>
      </c>
      <c r="I484" s="72">
        <v>650</v>
      </c>
      <c r="J484" s="72">
        <v>1210</v>
      </c>
      <c r="K484" s="72">
        <v>1860</v>
      </c>
      <c r="L484" s="72">
        <v>650</v>
      </c>
      <c r="M484" s="72">
        <v>1210</v>
      </c>
      <c r="N484" s="72"/>
      <c r="O484" s="72"/>
      <c r="P484" s="72"/>
    </row>
    <row r="485" spans="1:16" x14ac:dyDescent="0.25">
      <c r="A485" s="130"/>
      <c r="B485" s="124"/>
      <c r="C485" s="130"/>
      <c r="D485" s="106" t="s">
        <v>7</v>
      </c>
      <c r="E485" s="72"/>
      <c r="F485" s="72"/>
      <c r="G485" s="72"/>
      <c r="H485" s="72"/>
      <c r="I485" s="72"/>
      <c r="J485" s="72"/>
      <c r="K485" s="72"/>
      <c r="L485" s="72"/>
      <c r="M485" s="72"/>
      <c r="N485" s="72"/>
      <c r="O485" s="72"/>
      <c r="P485" s="72"/>
    </row>
    <row r="486" spans="1:16" x14ac:dyDescent="0.25">
      <c r="A486" s="130"/>
      <c r="B486" s="124"/>
      <c r="C486" s="130"/>
      <c r="D486" s="106" t="s">
        <v>8</v>
      </c>
      <c r="E486" s="72">
        <v>1860</v>
      </c>
      <c r="F486" s="72">
        <v>400</v>
      </c>
      <c r="G486" s="72">
        <v>1460</v>
      </c>
      <c r="H486" s="72">
        <v>1860</v>
      </c>
      <c r="I486" s="72">
        <v>650</v>
      </c>
      <c r="J486" s="72">
        <v>1210</v>
      </c>
      <c r="K486" s="72">
        <v>1860</v>
      </c>
      <c r="L486" s="72">
        <v>650</v>
      </c>
      <c r="M486" s="72">
        <v>1210</v>
      </c>
      <c r="N486" s="72"/>
      <c r="O486" s="72"/>
      <c r="P486" s="72"/>
    </row>
    <row r="487" spans="1:16" ht="15" customHeight="1" x14ac:dyDescent="0.25">
      <c r="A487" s="130"/>
      <c r="B487" s="124"/>
      <c r="C487" s="130" t="s">
        <v>202</v>
      </c>
      <c r="D487" s="106" t="s">
        <v>4</v>
      </c>
      <c r="E487" s="72"/>
      <c r="F487" s="72"/>
      <c r="G487" s="72"/>
      <c r="H487" s="72"/>
      <c r="I487" s="72"/>
      <c r="J487" s="72"/>
      <c r="K487" s="72"/>
      <c r="L487" s="72"/>
      <c r="M487" s="72"/>
      <c r="N487" s="72"/>
      <c r="O487" s="72"/>
      <c r="P487" s="72"/>
    </row>
    <row r="488" spans="1:16" x14ac:dyDescent="0.25">
      <c r="A488" s="130"/>
      <c r="B488" s="124"/>
      <c r="C488" s="130"/>
      <c r="D488" s="106" t="s">
        <v>5</v>
      </c>
      <c r="E488" s="72"/>
      <c r="F488" s="72"/>
      <c r="G488" s="72"/>
      <c r="H488" s="72"/>
      <c r="I488" s="72"/>
      <c r="J488" s="72"/>
      <c r="K488" s="72"/>
      <c r="L488" s="72"/>
      <c r="M488" s="72"/>
      <c r="N488" s="72"/>
      <c r="O488" s="72"/>
      <c r="P488" s="72"/>
    </row>
    <row r="489" spans="1:16" x14ac:dyDescent="0.25">
      <c r="A489" s="130"/>
      <c r="B489" s="124"/>
      <c r="C489" s="130"/>
      <c r="D489" s="106" t="s">
        <v>6</v>
      </c>
      <c r="E489" s="72">
        <v>840</v>
      </c>
      <c r="F489" s="72">
        <v>15</v>
      </c>
      <c r="G489" s="72">
        <v>825</v>
      </c>
      <c r="H489" s="72">
        <v>840</v>
      </c>
      <c r="I489" s="72">
        <v>15</v>
      </c>
      <c r="J489" s="72">
        <v>825</v>
      </c>
      <c r="K489" s="72">
        <v>840</v>
      </c>
      <c r="L489" s="72">
        <v>15</v>
      </c>
      <c r="M489" s="72">
        <v>825</v>
      </c>
      <c r="N489" s="72"/>
      <c r="O489" s="72"/>
      <c r="P489" s="72"/>
    </row>
    <row r="490" spans="1:16" x14ac:dyDescent="0.25">
      <c r="A490" s="130"/>
      <c r="B490" s="124"/>
      <c r="C490" s="130"/>
      <c r="D490" s="106" t="s">
        <v>7</v>
      </c>
      <c r="E490" s="72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</row>
    <row r="491" spans="1:16" x14ac:dyDescent="0.25">
      <c r="A491" s="130"/>
      <c r="B491" s="124"/>
      <c r="C491" s="130"/>
      <c r="D491" s="106" t="s">
        <v>8</v>
      </c>
      <c r="E491" s="72">
        <v>840</v>
      </c>
      <c r="F491" s="72">
        <v>15</v>
      </c>
      <c r="G491" s="72">
        <v>825</v>
      </c>
      <c r="H491" s="72">
        <v>840</v>
      </c>
      <c r="I491" s="72">
        <v>15</v>
      </c>
      <c r="J491" s="72">
        <v>825</v>
      </c>
      <c r="K491" s="72">
        <v>840</v>
      </c>
      <c r="L491" s="72">
        <v>15</v>
      </c>
      <c r="M491" s="72">
        <v>825</v>
      </c>
      <c r="N491" s="72"/>
      <c r="O491" s="72"/>
      <c r="P491" s="72"/>
    </row>
    <row r="492" spans="1:16" x14ac:dyDescent="0.25">
      <c r="A492" s="130"/>
      <c r="B492" s="124"/>
      <c r="C492" s="130" t="s">
        <v>203</v>
      </c>
      <c r="D492" s="106" t="s">
        <v>4</v>
      </c>
      <c r="E492" s="72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</row>
    <row r="493" spans="1:16" x14ac:dyDescent="0.25">
      <c r="A493" s="130"/>
      <c r="B493" s="124"/>
      <c r="C493" s="130"/>
      <c r="D493" s="106" t="s">
        <v>5</v>
      </c>
      <c r="E493" s="72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</row>
    <row r="494" spans="1:16" x14ac:dyDescent="0.25">
      <c r="A494" s="130"/>
      <c r="B494" s="124"/>
      <c r="C494" s="130"/>
      <c r="D494" s="106" t="s">
        <v>6</v>
      </c>
      <c r="E494" s="72">
        <v>1050</v>
      </c>
      <c r="F494" s="72">
        <v>217</v>
      </c>
      <c r="G494" s="72">
        <v>833</v>
      </c>
      <c r="H494" s="72">
        <v>1050</v>
      </c>
      <c r="I494" s="72">
        <v>217</v>
      </c>
      <c r="J494" s="72">
        <v>833</v>
      </c>
      <c r="K494" s="72">
        <v>1050</v>
      </c>
      <c r="L494" s="72">
        <v>217</v>
      </c>
      <c r="M494" s="72">
        <v>833</v>
      </c>
      <c r="N494" s="72"/>
      <c r="O494" s="72"/>
      <c r="P494" s="72"/>
    </row>
    <row r="495" spans="1:16" x14ac:dyDescent="0.25">
      <c r="A495" s="130"/>
      <c r="B495" s="124"/>
      <c r="C495" s="130"/>
      <c r="D495" s="106" t="s">
        <v>7</v>
      </c>
      <c r="E495" s="72"/>
      <c r="F495" s="72"/>
      <c r="G495" s="72"/>
      <c r="H495" s="72"/>
      <c r="I495" s="72"/>
      <c r="J495" s="72"/>
      <c r="K495" s="72"/>
      <c r="L495" s="72"/>
      <c r="M495" s="72"/>
      <c r="N495" s="72"/>
      <c r="O495" s="72"/>
      <c r="P495" s="72"/>
    </row>
    <row r="496" spans="1:16" x14ac:dyDescent="0.25">
      <c r="A496" s="130"/>
      <c r="B496" s="124"/>
      <c r="C496" s="130"/>
      <c r="D496" s="106" t="s">
        <v>8</v>
      </c>
      <c r="E496" s="72">
        <v>1050</v>
      </c>
      <c r="F496" s="72">
        <v>217</v>
      </c>
      <c r="G496" s="72">
        <v>833</v>
      </c>
      <c r="H496" s="72">
        <v>1050</v>
      </c>
      <c r="I496" s="72">
        <v>217</v>
      </c>
      <c r="J496" s="72">
        <v>833</v>
      </c>
      <c r="K496" s="72">
        <v>1050</v>
      </c>
      <c r="L496" s="72">
        <v>217</v>
      </c>
      <c r="M496" s="72">
        <v>833</v>
      </c>
      <c r="N496" s="72"/>
      <c r="O496" s="72"/>
      <c r="P496" s="72"/>
    </row>
    <row r="497" spans="1:16" x14ac:dyDescent="0.25">
      <c r="A497" s="130"/>
      <c r="B497" s="124"/>
      <c r="C497" s="130" t="s">
        <v>203</v>
      </c>
      <c r="D497" s="106" t="s">
        <v>4</v>
      </c>
      <c r="E497" s="72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</row>
    <row r="498" spans="1:16" x14ac:dyDescent="0.25">
      <c r="A498" s="130"/>
      <c r="B498" s="124"/>
      <c r="C498" s="130"/>
      <c r="D498" s="106" t="s">
        <v>5</v>
      </c>
      <c r="E498" s="72"/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</row>
    <row r="499" spans="1:16" x14ac:dyDescent="0.25">
      <c r="A499" s="130"/>
      <c r="B499" s="124"/>
      <c r="C499" s="130"/>
      <c r="D499" s="106" t="s">
        <v>6</v>
      </c>
      <c r="E499" s="72">
        <v>700</v>
      </c>
      <c r="F499" s="72">
        <v>120</v>
      </c>
      <c r="G499" s="72">
        <v>580</v>
      </c>
      <c r="H499" s="72">
        <v>700</v>
      </c>
      <c r="I499" s="72">
        <v>120</v>
      </c>
      <c r="J499" s="72">
        <v>580</v>
      </c>
      <c r="K499" s="72">
        <v>700</v>
      </c>
      <c r="L499" s="72">
        <v>120</v>
      </c>
      <c r="M499" s="72">
        <v>580</v>
      </c>
      <c r="N499" s="72"/>
      <c r="O499" s="72"/>
      <c r="P499" s="72"/>
    </row>
    <row r="500" spans="1:16" x14ac:dyDescent="0.25">
      <c r="A500" s="130"/>
      <c r="B500" s="124"/>
      <c r="C500" s="130"/>
      <c r="D500" s="106" t="s">
        <v>7</v>
      </c>
      <c r="E500" s="72"/>
      <c r="F500" s="72"/>
      <c r="G500" s="72"/>
      <c r="H500" s="72"/>
      <c r="I500" s="72"/>
      <c r="J500" s="72"/>
      <c r="K500" s="72"/>
      <c r="L500" s="72"/>
      <c r="M500" s="72"/>
      <c r="N500" s="72"/>
      <c r="O500" s="72"/>
      <c r="P500" s="72"/>
    </row>
    <row r="501" spans="1:16" x14ac:dyDescent="0.25">
      <c r="A501" s="130"/>
      <c r="B501" s="124"/>
      <c r="C501" s="130"/>
      <c r="D501" s="106" t="s">
        <v>8</v>
      </c>
      <c r="E501" s="72">
        <v>700</v>
      </c>
      <c r="F501" s="72">
        <v>120</v>
      </c>
      <c r="G501" s="72">
        <v>580</v>
      </c>
      <c r="H501" s="72">
        <v>700</v>
      </c>
      <c r="I501" s="72">
        <v>120</v>
      </c>
      <c r="J501" s="72">
        <v>580</v>
      </c>
      <c r="K501" s="72">
        <v>700</v>
      </c>
      <c r="L501" s="72">
        <v>120</v>
      </c>
      <c r="M501" s="72">
        <v>580</v>
      </c>
      <c r="N501" s="72"/>
      <c r="O501" s="72"/>
      <c r="P501" s="72"/>
    </row>
    <row r="502" spans="1:16" x14ac:dyDescent="0.25">
      <c r="A502" s="130"/>
      <c r="B502" s="124"/>
      <c r="C502" s="130" t="s">
        <v>204</v>
      </c>
      <c r="D502" s="106" t="s">
        <v>4</v>
      </c>
      <c r="E502" s="72"/>
      <c r="F502" s="72"/>
      <c r="G502" s="72"/>
      <c r="H502" s="72"/>
      <c r="I502" s="72"/>
      <c r="J502" s="72"/>
      <c r="K502" s="72"/>
      <c r="L502" s="72"/>
      <c r="M502" s="72"/>
      <c r="N502" s="72"/>
      <c r="O502" s="72"/>
      <c r="P502" s="72"/>
    </row>
    <row r="503" spans="1:16" x14ac:dyDescent="0.25">
      <c r="A503" s="130"/>
      <c r="B503" s="124"/>
      <c r="C503" s="130"/>
      <c r="D503" s="106" t="s">
        <v>5</v>
      </c>
      <c r="E503" s="72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</row>
    <row r="504" spans="1:16" x14ac:dyDescent="0.25">
      <c r="A504" s="130"/>
      <c r="B504" s="124"/>
      <c r="C504" s="130"/>
      <c r="D504" s="106" t="s">
        <v>6</v>
      </c>
      <c r="E504" s="72">
        <v>1072</v>
      </c>
      <c r="F504" s="72">
        <v>746</v>
      </c>
      <c r="G504" s="72">
        <v>326</v>
      </c>
      <c r="H504" s="72">
        <v>1072</v>
      </c>
      <c r="I504" s="72">
        <v>746</v>
      </c>
      <c r="J504" s="72">
        <v>326</v>
      </c>
      <c r="K504" s="72">
        <v>1072</v>
      </c>
      <c r="L504" s="72">
        <v>746</v>
      </c>
      <c r="M504" s="72">
        <v>326</v>
      </c>
      <c r="N504" s="72"/>
      <c r="O504" s="72"/>
      <c r="P504" s="72"/>
    </row>
    <row r="505" spans="1:16" x14ac:dyDescent="0.25">
      <c r="A505" s="130"/>
      <c r="B505" s="124"/>
      <c r="C505" s="130"/>
      <c r="D505" s="106" t="s">
        <v>7</v>
      </c>
      <c r="E505" s="72"/>
      <c r="F505" s="72"/>
      <c r="G505" s="72"/>
      <c r="H505" s="72"/>
      <c r="I505" s="72"/>
      <c r="J505" s="72"/>
      <c r="K505" s="72"/>
      <c r="L505" s="72"/>
      <c r="M505" s="72"/>
      <c r="N505" s="72"/>
      <c r="O505" s="72"/>
      <c r="P505" s="72"/>
    </row>
    <row r="506" spans="1:16" x14ac:dyDescent="0.25">
      <c r="A506" s="130"/>
      <c r="B506" s="124"/>
      <c r="C506" s="130"/>
      <c r="D506" s="106" t="s">
        <v>8</v>
      </c>
      <c r="E506" s="72">
        <v>1072</v>
      </c>
      <c r="F506" s="72">
        <v>746</v>
      </c>
      <c r="G506" s="72">
        <v>326</v>
      </c>
      <c r="H506" s="72">
        <v>1072</v>
      </c>
      <c r="I506" s="72">
        <v>746</v>
      </c>
      <c r="J506" s="72">
        <v>326</v>
      </c>
      <c r="K506" s="72">
        <v>1072</v>
      </c>
      <c r="L506" s="72">
        <v>746</v>
      </c>
      <c r="M506" s="72">
        <v>326</v>
      </c>
      <c r="N506" s="72"/>
      <c r="O506" s="72"/>
      <c r="P506" s="72"/>
    </row>
    <row r="507" spans="1:16" ht="15" customHeight="1" x14ac:dyDescent="0.25">
      <c r="A507" s="130"/>
      <c r="B507" s="124"/>
      <c r="C507" s="130" t="s">
        <v>205</v>
      </c>
      <c r="D507" s="106" t="s">
        <v>4</v>
      </c>
      <c r="E507" s="72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</row>
    <row r="508" spans="1:16" x14ac:dyDescent="0.25">
      <c r="A508" s="130"/>
      <c r="B508" s="124"/>
      <c r="C508" s="130"/>
      <c r="D508" s="106" t="s">
        <v>5</v>
      </c>
      <c r="E508" s="72"/>
      <c r="F508" s="72"/>
      <c r="G508" s="72"/>
      <c r="H508" s="72"/>
      <c r="I508" s="72"/>
      <c r="J508" s="72"/>
      <c r="K508" s="72"/>
      <c r="L508" s="72"/>
      <c r="M508" s="72"/>
      <c r="N508" s="72"/>
      <c r="O508" s="72"/>
      <c r="P508" s="72"/>
    </row>
    <row r="509" spans="1:16" x14ac:dyDescent="0.25">
      <c r="A509" s="130"/>
      <c r="B509" s="124"/>
      <c r="C509" s="130"/>
      <c r="D509" s="106" t="s">
        <v>6</v>
      </c>
      <c r="E509" s="72">
        <v>1827</v>
      </c>
      <c r="F509" s="72">
        <v>962</v>
      </c>
      <c r="G509" s="72">
        <v>865</v>
      </c>
      <c r="H509" s="72">
        <v>1827</v>
      </c>
      <c r="I509" s="72">
        <v>1827</v>
      </c>
      <c r="J509" s="72">
        <v>0</v>
      </c>
      <c r="K509" s="72">
        <v>1827</v>
      </c>
      <c r="L509" s="72">
        <v>1827</v>
      </c>
      <c r="M509" s="72">
        <v>0</v>
      </c>
      <c r="N509" s="72"/>
      <c r="O509" s="72"/>
      <c r="P509" s="72"/>
    </row>
    <row r="510" spans="1:16" x14ac:dyDescent="0.25">
      <c r="A510" s="130"/>
      <c r="B510" s="124"/>
      <c r="C510" s="130"/>
      <c r="D510" s="106" t="s">
        <v>7</v>
      </c>
      <c r="E510" s="72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</row>
    <row r="511" spans="1:16" x14ac:dyDescent="0.25">
      <c r="A511" s="130"/>
      <c r="B511" s="124"/>
      <c r="C511" s="130"/>
      <c r="D511" s="106" t="s">
        <v>8</v>
      </c>
      <c r="E511" s="72">
        <v>1827</v>
      </c>
      <c r="F511" s="72">
        <v>962</v>
      </c>
      <c r="G511" s="72">
        <v>865</v>
      </c>
      <c r="H511" s="72">
        <v>1827</v>
      </c>
      <c r="I511" s="72">
        <v>1827</v>
      </c>
      <c r="J511" s="72">
        <v>0</v>
      </c>
      <c r="K511" s="72">
        <v>1827</v>
      </c>
      <c r="L511" s="72">
        <v>1827</v>
      </c>
      <c r="M511" s="72">
        <v>0</v>
      </c>
      <c r="N511" s="72"/>
      <c r="O511" s="72"/>
      <c r="P511" s="72"/>
    </row>
    <row r="512" spans="1:16" ht="15" customHeight="1" x14ac:dyDescent="0.25">
      <c r="A512" s="130"/>
      <c r="B512" s="124"/>
      <c r="C512" s="130" t="s">
        <v>206</v>
      </c>
      <c r="D512" s="106" t="s">
        <v>4</v>
      </c>
      <c r="E512" s="72"/>
      <c r="F512" s="72"/>
      <c r="G512" s="72"/>
      <c r="H512" s="72"/>
      <c r="I512" s="72"/>
      <c r="J512" s="72"/>
      <c r="K512" s="72"/>
      <c r="L512" s="72"/>
      <c r="M512" s="72"/>
      <c r="N512" s="72"/>
      <c r="O512" s="72"/>
      <c r="P512" s="72"/>
    </row>
    <row r="513" spans="1:16" x14ac:dyDescent="0.25">
      <c r="A513" s="130"/>
      <c r="B513" s="124"/>
      <c r="C513" s="130"/>
      <c r="D513" s="106" t="s">
        <v>5</v>
      </c>
      <c r="E513" s="72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</row>
    <row r="514" spans="1:16" x14ac:dyDescent="0.25">
      <c r="A514" s="130"/>
      <c r="B514" s="124"/>
      <c r="C514" s="130"/>
      <c r="D514" s="106" t="s">
        <v>6</v>
      </c>
      <c r="E514" s="72">
        <v>1119.1199999999999</v>
      </c>
      <c r="F514" s="72">
        <v>0</v>
      </c>
      <c r="G514" s="72">
        <v>1119.1199999999999</v>
      </c>
      <c r="H514" s="72">
        <v>1119.1199999999999</v>
      </c>
      <c r="I514" s="72">
        <v>0</v>
      </c>
      <c r="J514" s="72">
        <v>1119.1199999999999</v>
      </c>
      <c r="K514" s="72">
        <v>1119.1199999999999</v>
      </c>
      <c r="L514" s="72">
        <v>0</v>
      </c>
      <c r="M514" s="72">
        <v>1119.1199999999999</v>
      </c>
      <c r="N514" s="72"/>
      <c r="O514" s="72"/>
      <c r="P514" s="72"/>
    </row>
    <row r="515" spans="1:16" x14ac:dyDescent="0.25">
      <c r="A515" s="130"/>
      <c r="B515" s="124"/>
      <c r="C515" s="130"/>
      <c r="D515" s="106" t="s">
        <v>7</v>
      </c>
      <c r="E515" s="72"/>
      <c r="F515" s="72"/>
      <c r="G515" s="72"/>
      <c r="H515" s="72"/>
      <c r="I515" s="72"/>
      <c r="J515" s="72"/>
      <c r="K515" s="72"/>
      <c r="L515" s="72"/>
      <c r="M515" s="72"/>
      <c r="N515" s="72"/>
      <c r="O515" s="72"/>
      <c r="P515" s="72"/>
    </row>
    <row r="516" spans="1:16" x14ac:dyDescent="0.25">
      <c r="A516" s="130"/>
      <c r="B516" s="124"/>
      <c r="C516" s="130"/>
      <c r="D516" s="106" t="s">
        <v>8</v>
      </c>
      <c r="E516" s="72">
        <v>1119</v>
      </c>
      <c r="F516" s="72">
        <v>0</v>
      </c>
      <c r="G516" s="72">
        <v>1119</v>
      </c>
      <c r="H516" s="72">
        <v>1119</v>
      </c>
      <c r="I516" s="72">
        <v>0</v>
      </c>
      <c r="J516" s="72">
        <v>1119</v>
      </c>
      <c r="K516" s="72">
        <v>1119</v>
      </c>
      <c r="L516" s="72">
        <v>0</v>
      </c>
      <c r="M516" s="72">
        <v>1119</v>
      </c>
      <c r="N516" s="72"/>
      <c r="O516" s="72"/>
      <c r="P516" s="72"/>
    </row>
    <row r="517" spans="1:16" ht="15" customHeight="1" x14ac:dyDescent="0.25">
      <c r="A517" s="130"/>
      <c r="B517" s="124"/>
      <c r="C517" s="130" t="s">
        <v>207</v>
      </c>
      <c r="D517" s="106" t="s">
        <v>4</v>
      </c>
      <c r="E517" s="72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</row>
    <row r="518" spans="1:16" x14ac:dyDescent="0.25">
      <c r="A518" s="130"/>
      <c r="B518" s="124"/>
      <c r="C518" s="130"/>
      <c r="D518" s="106" t="s">
        <v>5</v>
      </c>
      <c r="E518" s="72"/>
      <c r="F518" s="72"/>
      <c r="G518" s="72"/>
      <c r="H518" s="72"/>
      <c r="I518" s="72"/>
      <c r="J518" s="72"/>
      <c r="K518" s="72"/>
      <c r="L518" s="72"/>
      <c r="M518" s="72"/>
      <c r="N518" s="72"/>
      <c r="O518" s="72"/>
      <c r="P518" s="72"/>
    </row>
    <row r="519" spans="1:16" x14ac:dyDescent="0.25">
      <c r="A519" s="130"/>
      <c r="B519" s="124"/>
      <c r="C519" s="130"/>
      <c r="D519" s="106" t="s">
        <v>6</v>
      </c>
      <c r="E519" s="72">
        <v>3000</v>
      </c>
      <c r="F519" s="72">
        <v>1387.4375</v>
      </c>
      <c r="G519" s="72">
        <v>1612.5625</v>
      </c>
      <c r="H519" s="72">
        <v>3000</v>
      </c>
      <c r="I519" s="72">
        <v>1387.4375</v>
      </c>
      <c r="J519" s="72">
        <v>1612.5625</v>
      </c>
      <c r="K519" s="72">
        <v>3000</v>
      </c>
      <c r="L519" s="72">
        <v>1387.4375</v>
      </c>
      <c r="M519" s="72">
        <v>1612.5625</v>
      </c>
      <c r="N519" s="72"/>
      <c r="O519" s="72"/>
      <c r="P519" s="72"/>
    </row>
    <row r="520" spans="1:16" x14ac:dyDescent="0.25">
      <c r="A520" s="130"/>
      <c r="B520" s="124"/>
      <c r="C520" s="130"/>
      <c r="D520" s="106" t="s">
        <v>7</v>
      </c>
      <c r="E520" s="72"/>
      <c r="F520" s="72"/>
      <c r="G520" s="72"/>
      <c r="H520" s="72"/>
      <c r="I520" s="72"/>
      <c r="J520" s="72"/>
      <c r="K520" s="72"/>
      <c r="L520" s="72"/>
      <c r="M520" s="72"/>
      <c r="N520" s="72"/>
      <c r="O520" s="72"/>
      <c r="P520" s="72"/>
    </row>
    <row r="521" spans="1:16" x14ac:dyDescent="0.25">
      <c r="A521" s="130"/>
      <c r="B521" s="124"/>
      <c r="C521" s="130"/>
      <c r="D521" s="106" t="s">
        <v>8</v>
      </c>
      <c r="E521" s="72">
        <v>3000</v>
      </c>
      <c r="F521" s="72">
        <v>1387.4375</v>
      </c>
      <c r="G521" s="72">
        <v>1612.5625</v>
      </c>
      <c r="H521" s="72">
        <v>3000</v>
      </c>
      <c r="I521" s="72">
        <v>1387.4375</v>
      </c>
      <c r="J521" s="72">
        <v>1612.5625</v>
      </c>
      <c r="K521" s="72">
        <v>3000</v>
      </c>
      <c r="L521" s="72">
        <v>1387.4375</v>
      </c>
      <c r="M521" s="72">
        <v>1612.5625</v>
      </c>
      <c r="N521" s="72"/>
      <c r="O521" s="72"/>
      <c r="P521" s="72"/>
    </row>
    <row r="522" spans="1:16" ht="15" customHeight="1" x14ac:dyDescent="0.25">
      <c r="A522" s="130"/>
      <c r="B522" s="124"/>
      <c r="C522" s="130" t="s">
        <v>208</v>
      </c>
      <c r="D522" s="106" t="s">
        <v>4</v>
      </c>
      <c r="E522" s="72"/>
      <c r="F522" s="72"/>
      <c r="G522" s="72"/>
      <c r="H522" s="72"/>
      <c r="I522" s="72"/>
      <c r="J522" s="72"/>
      <c r="K522" s="72"/>
      <c r="L522" s="72"/>
      <c r="M522" s="72"/>
      <c r="N522" s="72"/>
      <c r="O522" s="72"/>
      <c r="P522" s="72"/>
    </row>
    <row r="523" spans="1:16" x14ac:dyDescent="0.25">
      <c r="A523" s="130"/>
      <c r="B523" s="124"/>
      <c r="C523" s="130"/>
      <c r="D523" s="106" t="s">
        <v>5</v>
      </c>
      <c r="E523" s="72"/>
      <c r="F523" s="72"/>
      <c r="G523" s="72"/>
      <c r="H523" s="72"/>
      <c r="I523" s="72"/>
      <c r="J523" s="72"/>
      <c r="K523" s="72"/>
      <c r="L523" s="72"/>
      <c r="M523" s="72"/>
      <c r="N523" s="72"/>
      <c r="O523" s="72"/>
      <c r="P523" s="72"/>
    </row>
    <row r="524" spans="1:16" x14ac:dyDescent="0.25">
      <c r="A524" s="130"/>
      <c r="B524" s="124"/>
      <c r="C524" s="130"/>
      <c r="D524" s="106" t="s">
        <v>6</v>
      </c>
      <c r="E524" s="72">
        <v>800</v>
      </c>
      <c r="F524" s="72">
        <v>88.232500000000002</v>
      </c>
      <c r="G524" s="72">
        <v>711.76750000000004</v>
      </c>
      <c r="H524" s="72">
        <v>800</v>
      </c>
      <c r="I524" s="72">
        <v>88.232500000000002</v>
      </c>
      <c r="J524" s="72">
        <v>711.76750000000004</v>
      </c>
      <c r="K524" s="72">
        <v>800</v>
      </c>
      <c r="L524" s="72">
        <v>88.232500000000002</v>
      </c>
      <c r="M524" s="72">
        <v>711.76750000000004</v>
      </c>
      <c r="N524" s="72"/>
      <c r="O524" s="72"/>
      <c r="P524" s="72"/>
    </row>
    <row r="525" spans="1:16" x14ac:dyDescent="0.25">
      <c r="A525" s="130"/>
      <c r="B525" s="124"/>
      <c r="C525" s="130"/>
      <c r="D525" s="106" t="s">
        <v>7</v>
      </c>
      <c r="E525" s="72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</row>
    <row r="526" spans="1:16" x14ac:dyDescent="0.25">
      <c r="A526" s="130"/>
      <c r="B526" s="124"/>
      <c r="C526" s="130"/>
      <c r="D526" s="106" t="s">
        <v>8</v>
      </c>
      <c r="E526" s="72">
        <v>800</v>
      </c>
      <c r="F526" s="72">
        <v>88.232500000000002</v>
      </c>
      <c r="G526" s="72">
        <v>711.76750000000004</v>
      </c>
      <c r="H526" s="72">
        <v>800</v>
      </c>
      <c r="I526" s="72">
        <v>88.232500000000002</v>
      </c>
      <c r="J526" s="72">
        <v>711.76750000000004</v>
      </c>
      <c r="K526" s="72">
        <v>800</v>
      </c>
      <c r="L526" s="72">
        <v>88.232500000000002</v>
      </c>
      <c r="M526" s="72">
        <v>711.76750000000004</v>
      </c>
      <c r="N526" s="72"/>
      <c r="O526" s="72"/>
      <c r="P526" s="72"/>
    </row>
    <row r="527" spans="1:16" x14ac:dyDescent="0.25">
      <c r="A527" s="130"/>
      <c r="B527" s="124"/>
      <c r="C527" s="160" t="s">
        <v>209</v>
      </c>
      <c r="D527" s="106" t="s">
        <v>4</v>
      </c>
      <c r="E527" s="72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</row>
    <row r="528" spans="1:16" x14ac:dyDescent="0.25">
      <c r="A528" s="130"/>
      <c r="B528" s="124"/>
      <c r="C528" s="160"/>
      <c r="D528" s="106" t="s">
        <v>5</v>
      </c>
      <c r="E528" s="72"/>
      <c r="F528" s="72"/>
      <c r="G528" s="72"/>
      <c r="H528" s="72"/>
      <c r="I528" s="72"/>
      <c r="J528" s="72"/>
      <c r="K528" s="72"/>
      <c r="L528" s="72"/>
      <c r="M528" s="72"/>
      <c r="N528" s="72"/>
      <c r="O528" s="72"/>
      <c r="P528" s="72"/>
    </row>
    <row r="529" spans="1:16" ht="15.75" x14ac:dyDescent="0.25">
      <c r="A529" s="130"/>
      <c r="B529" s="124"/>
      <c r="C529" s="160"/>
      <c r="D529" s="106" t="s">
        <v>6</v>
      </c>
      <c r="E529" s="93">
        <v>800</v>
      </c>
      <c r="F529" s="72">
        <v>38.491666666666667</v>
      </c>
      <c r="G529" s="72">
        <v>761.50833333333333</v>
      </c>
      <c r="H529" s="93">
        <v>800</v>
      </c>
      <c r="I529" s="72">
        <v>38.491666666666667</v>
      </c>
      <c r="J529" s="72">
        <v>761.50833333333333</v>
      </c>
      <c r="K529" s="93">
        <v>800</v>
      </c>
      <c r="L529" s="72">
        <v>38.491666666666667</v>
      </c>
      <c r="M529" s="72">
        <v>761.50833333333333</v>
      </c>
      <c r="N529" s="79"/>
      <c r="O529" s="72"/>
      <c r="P529" s="72"/>
    </row>
    <row r="530" spans="1:16" x14ac:dyDescent="0.25">
      <c r="A530" s="130"/>
      <c r="B530" s="124"/>
      <c r="C530" s="160"/>
      <c r="D530" s="106" t="s">
        <v>7</v>
      </c>
      <c r="E530" s="72"/>
      <c r="F530" s="72"/>
      <c r="G530" s="72"/>
      <c r="H530" s="72"/>
      <c r="I530" s="72"/>
      <c r="J530" s="72"/>
      <c r="K530" s="72"/>
      <c r="L530" s="72"/>
      <c r="M530" s="72"/>
      <c r="N530" s="72"/>
      <c r="O530" s="72"/>
      <c r="P530" s="72"/>
    </row>
    <row r="531" spans="1:16" x14ac:dyDescent="0.25">
      <c r="A531" s="130"/>
      <c r="B531" s="124"/>
      <c r="C531" s="160"/>
      <c r="D531" s="106" t="s">
        <v>8</v>
      </c>
      <c r="E531" s="72">
        <v>800</v>
      </c>
      <c r="F531" s="72">
        <v>38.491666666666667</v>
      </c>
      <c r="G531" s="72">
        <v>761.50833333333333</v>
      </c>
      <c r="H531" s="72">
        <v>800</v>
      </c>
      <c r="I531" s="72">
        <v>38.491666666666667</v>
      </c>
      <c r="J531" s="72">
        <v>761.50833333333333</v>
      </c>
      <c r="K531" s="72">
        <v>800</v>
      </c>
      <c r="L531" s="72">
        <v>38.491666666666667</v>
      </c>
      <c r="M531" s="72">
        <v>761.50833333333333</v>
      </c>
      <c r="N531" s="72"/>
      <c r="O531" s="72"/>
      <c r="P531" s="72"/>
    </row>
    <row r="532" spans="1:16" x14ac:dyDescent="0.25">
      <c r="A532" s="130"/>
      <c r="B532" s="124"/>
      <c r="C532" s="130" t="s">
        <v>210</v>
      </c>
      <c r="D532" s="106" t="s">
        <v>4</v>
      </c>
      <c r="E532" s="72"/>
      <c r="F532" s="72"/>
      <c r="G532" s="72"/>
      <c r="H532" s="72"/>
      <c r="I532" s="72"/>
      <c r="J532" s="72"/>
      <c r="K532" s="72"/>
      <c r="L532" s="72"/>
      <c r="M532" s="72"/>
      <c r="N532" s="72"/>
      <c r="O532" s="72"/>
      <c r="P532" s="72"/>
    </row>
    <row r="533" spans="1:16" x14ac:dyDescent="0.25">
      <c r="A533" s="130"/>
      <c r="B533" s="124"/>
      <c r="C533" s="130"/>
      <c r="D533" s="106" t="s">
        <v>5</v>
      </c>
      <c r="E533" s="72"/>
      <c r="F533" s="72"/>
      <c r="G533" s="72"/>
      <c r="H533" s="72"/>
      <c r="I533" s="72"/>
      <c r="J533" s="72"/>
      <c r="K533" s="72"/>
      <c r="L533" s="72"/>
      <c r="M533" s="72"/>
      <c r="N533" s="72"/>
      <c r="O533" s="72"/>
      <c r="P533" s="72"/>
    </row>
    <row r="534" spans="1:16" ht="15.75" x14ac:dyDescent="0.25">
      <c r="A534" s="130"/>
      <c r="B534" s="124"/>
      <c r="C534" s="130"/>
      <c r="D534" s="106" t="s">
        <v>6</v>
      </c>
      <c r="E534" s="94">
        <v>2630</v>
      </c>
      <c r="F534" s="72">
        <v>62.166666666666664</v>
      </c>
      <c r="G534" s="72">
        <v>2567.8333333333335</v>
      </c>
      <c r="H534" s="94">
        <v>2630</v>
      </c>
      <c r="I534" s="72">
        <v>62.166666666666664</v>
      </c>
      <c r="J534" s="72">
        <v>2567.8333333333335</v>
      </c>
      <c r="K534" s="94">
        <v>2630</v>
      </c>
      <c r="L534" s="72">
        <v>62.166666666666664</v>
      </c>
      <c r="M534" s="72">
        <v>2567.8333333333335</v>
      </c>
      <c r="N534" s="80"/>
      <c r="O534" s="72"/>
      <c r="P534" s="72"/>
    </row>
    <row r="535" spans="1:16" x14ac:dyDescent="0.25">
      <c r="A535" s="130"/>
      <c r="B535" s="124"/>
      <c r="C535" s="130"/>
      <c r="D535" s="106" t="s">
        <v>7</v>
      </c>
      <c r="E535" s="72"/>
      <c r="F535" s="72"/>
      <c r="G535" s="72"/>
      <c r="H535" s="72"/>
      <c r="I535" s="72"/>
      <c r="J535" s="72"/>
      <c r="K535" s="72"/>
      <c r="L535" s="72"/>
      <c r="M535" s="72"/>
      <c r="N535" s="72"/>
      <c r="O535" s="72"/>
      <c r="P535" s="72"/>
    </row>
    <row r="536" spans="1:16" x14ac:dyDescent="0.25">
      <c r="A536" s="130"/>
      <c r="B536" s="124"/>
      <c r="C536" s="130"/>
      <c r="D536" s="106" t="s">
        <v>8</v>
      </c>
      <c r="E536" s="72">
        <v>2630</v>
      </c>
      <c r="F536" s="72">
        <v>62</v>
      </c>
      <c r="G536" s="72">
        <v>2568</v>
      </c>
      <c r="H536" s="72">
        <v>2630</v>
      </c>
      <c r="I536" s="72">
        <v>62</v>
      </c>
      <c r="J536" s="72">
        <v>2568</v>
      </c>
      <c r="K536" s="72">
        <v>2630</v>
      </c>
      <c r="L536" s="72">
        <v>62</v>
      </c>
      <c r="M536" s="72">
        <v>2568</v>
      </c>
      <c r="N536" s="72"/>
      <c r="O536" s="72"/>
      <c r="P536" s="72"/>
    </row>
    <row r="537" spans="1:16" x14ac:dyDescent="0.25">
      <c r="A537" s="130"/>
      <c r="B537" s="124"/>
      <c r="C537" s="130" t="s">
        <v>211</v>
      </c>
      <c r="D537" s="106" t="s">
        <v>4</v>
      </c>
      <c r="E537" s="72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</row>
    <row r="538" spans="1:16" x14ac:dyDescent="0.25">
      <c r="A538" s="130"/>
      <c r="B538" s="124"/>
      <c r="C538" s="130"/>
      <c r="D538" s="106" t="s">
        <v>5</v>
      </c>
      <c r="E538" s="72"/>
      <c r="F538" s="72"/>
      <c r="G538" s="72"/>
      <c r="H538" s="72"/>
      <c r="I538" s="72"/>
      <c r="J538" s="72"/>
      <c r="K538" s="72"/>
      <c r="L538" s="72"/>
      <c r="M538" s="72"/>
      <c r="N538" s="72"/>
      <c r="O538" s="72"/>
      <c r="P538" s="72"/>
    </row>
    <row r="539" spans="1:16" ht="15.75" x14ac:dyDescent="0.25">
      <c r="A539" s="130"/>
      <c r="B539" s="124"/>
      <c r="C539" s="130"/>
      <c r="D539" s="106" t="s">
        <v>6</v>
      </c>
      <c r="E539" s="93"/>
      <c r="F539" s="72"/>
      <c r="G539" s="72"/>
      <c r="H539" s="93"/>
      <c r="I539" s="72"/>
      <c r="J539" s="72"/>
      <c r="K539" s="93"/>
      <c r="L539" s="72"/>
      <c r="M539" s="72"/>
      <c r="N539" s="79"/>
      <c r="O539" s="72"/>
      <c r="P539" s="72"/>
    </row>
    <row r="540" spans="1:16" ht="15.75" x14ac:dyDescent="0.25">
      <c r="A540" s="130"/>
      <c r="B540" s="124"/>
      <c r="C540" s="130"/>
      <c r="D540" s="106" t="s">
        <v>7</v>
      </c>
      <c r="E540" s="72">
        <v>1012.6666666666666</v>
      </c>
      <c r="F540" s="72">
        <v>980</v>
      </c>
      <c r="G540" s="72">
        <v>32.666666666666629</v>
      </c>
      <c r="H540" s="72">
        <v>1012.6666666666666</v>
      </c>
      <c r="I540" s="72">
        <v>980</v>
      </c>
      <c r="J540" s="72">
        <v>32.666666666666629</v>
      </c>
      <c r="K540" s="93">
        <v>1012.6666666666666</v>
      </c>
      <c r="L540" s="72">
        <v>980</v>
      </c>
      <c r="M540" s="72">
        <v>32.666666666666629</v>
      </c>
      <c r="N540" s="79"/>
      <c r="O540" s="72"/>
      <c r="P540" s="72"/>
    </row>
    <row r="541" spans="1:16" x14ac:dyDescent="0.25">
      <c r="A541" s="130"/>
      <c r="B541" s="124"/>
      <c r="C541" s="130"/>
      <c r="D541" s="106" t="s">
        <v>8</v>
      </c>
      <c r="E541" s="72">
        <v>1012.6666666666666</v>
      </c>
      <c r="F541" s="72">
        <v>980</v>
      </c>
      <c r="G541" s="72">
        <v>32.666666666666629</v>
      </c>
      <c r="H541" s="72">
        <v>1012.6666666666666</v>
      </c>
      <c r="I541" s="72">
        <v>980</v>
      </c>
      <c r="J541" s="72">
        <v>32.666666666666629</v>
      </c>
      <c r="K541" s="72">
        <v>1012.6666666666666</v>
      </c>
      <c r="L541" s="72">
        <v>980</v>
      </c>
      <c r="M541" s="72">
        <v>32.666666666666629</v>
      </c>
      <c r="N541" s="72"/>
      <c r="O541" s="72"/>
      <c r="P541" s="72"/>
    </row>
    <row r="542" spans="1:16" ht="15" customHeight="1" x14ac:dyDescent="0.25">
      <c r="A542" s="130"/>
      <c r="B542" s="124"/>
      <c r="C542" s="130" t="s">
        <v>212</v>
      </c>
      <c r="D542" s="106" t="s">
        <v>4</v>
      </c>
      <c r="E542" s="72"/>
      <c r="F542" s="72"/>
      <c r="G542" s="72"/>
      <c r="H542" s="72"/>
      <c r="I542" s="72"/>
      <c r="J542" s="72"/>
      <c r="K542" s="72"/>
      <c r="L542" s="72"/>
      <c r="M542" s="72"/>
      <c r="N542" s="72"/>
      <c r="O542" s="72"/>
      <c r="P542" s="72"/>
    </row>
    <row r="543" spans="1:16" x14ac:dyDescent="0.25">
      <c r="A543" s="130"/>
      <c r="B543" s="124"/>
      <c r="C543" s="130"/>
      <c r="D543" s="106" t="s">
        <v>5</v>
      </c>
      <c r="E543" s="72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</row>
    <row r="544" spans="1:16" x14ac:dyDescent="0.25">
      <c r="A544" s="130"/>
      <c r="B544" s="124"/>
      <c r="C544" s="130"/>
      <c r="D544" s="106" t="s">
        <v>6</v>
      </c>
      <c r="E544" s="72"/>
      <c r="F544" s="72"/>
      <c r="G544" s="72"/>
      <c r="H544" s="72"/>
      <c r="I544" s="72"/>
      <c r="J544" s="72"/>
      <c r="K544" s="72"/>
      <c r="L544" s="72"/>
      <c r="M544" s="72"/>
      <c r="N544" s="72"/>
      <c r="O544" s="72"/>
      <c r="P544" s="72"/>
    </row>
    <row r="545" spans="1:16" ht="15.75" x14ac:dyDescent="0.25">
      <c r="A545" s="130"/>
      <c r="B545" s="124"/>
      <c r="C545" s="130"/>
      <c r="D545" s="106" t="s">
        <v>7</v>
      </c>
      <c r="E545" s="93">
        <v>881.15</v>
      </c>
      <c r="F545" s="72">
        <v>125</v>
      </c>
      <c r="G545" s="72">
        <v>756.15</v>
      </c>
      <c r="H545" s="93">
        <v>881.15</v>
      </c>
      <c r="I545" s="72">
        <v>125</v>
      </c>
      <c r="J545" s="72">
        <v>756.15</v>
      </c>
      <c r="K545" s="93">
        <v>881.15</v>
      </c>
      <c r="L545" s="72">
        <v>125</v>
      </c>
      <c r="M545" s="72">
        <v>756.15</v>
      </c>
      <c r="N545" s="79"/>
      <c r="O545" s="72"/>
      <c r="P545" s="72"/>
    </row>
    <row r="546" spans="1:16" ht="15.75" x14ac:dyDescent="0.25">
      <c r="A546" s="130"/>
      <c r="B546" s="124"/>
      <c r="C546" s="130"/>
      <c r="D546" s="106" t="s">
        <v>8</v>
      </c>
      <c r="E546" s="93">
        <v>881.15</v>
      </c>
      <c r="F546" s="72">
        <v>125</v>
      </c>
      <c r="G546" s="72">
        <v>756.15</v>
      </c>
      <c r="H546" s="93">
        <v>881.15</v>
      </c>
      <c r="I546" s="72">
        <v>125</v>
      </c>
      <c r="J546" s="72">
        <v>756.15</v>
      </c>
      <c r="K546" s="93">
        <v>881.15</v>
      </c>
      <c r="L546" s="72">
        <v>125</v>
      </c>
      <c r="M546" s="72">
        <v>756.15</v>
      </c>
      <c r="N546" s="79"/>
      <c r="O546" s="72"/>
      <c r="P546" s="72"/>
    </row>
    <row r="547" spans="1:16" ht="15" customHeight="1" x14ac:dyDescent="0.25">
      <c r="A547" s="130"/>
      <c r="B547" s="124"/>
      <c r="C547" s="130" t="s">
        <v>213</v>
      </c>
      <c r="D547" s="106" t="s">
        <v>4</v>
      </c>
      <c r="E547" s="72"/>
      <c r="F547" s="72"/>
      <c r="G547" s="72"/>
      <c r="H547" s="72"/>
      <c r="I547" s="72"/>
      <c r="J547" s="72"/>
      <c r="K547" s="72"/>
      <c r="L547" s="72"/>
      <c r="M547" s="72"/>
      <c r="N547" s="72"/>
      <c r="O547" s="72"/>
      <c r="P547" s="72"/>
    </row>
    <row r="548" spans="1:16" x14ac:dyDescent="0.25">
      <c r="A548" s="130"/>
      <c r="B548" s="124"/>
      <c r="C548" s="130"/>
      <c r="D548" s="106" t="s">
        <v>5</v>
      </c>
      <c r="E548" s="72"/>
      <c r="F548" s="72"/>
      <c r="G548" s="72"/>
      <c r="H548" s="72"/>
      <c r="I548" s="72"/>
      <c r="J548" s="72"/>
      <c r="K548" s="72"/>
      <c r="L548" s="72"/>
      <c r="M548" s="72"/>
      <c r="N548" s="72"/>
      <c r="O548" s="72"/>
      <c r="P548" s="72"/>
    </row>
    <row r="549" spans="1:16" x14ac:dyDescent="0.25">
      <c r="A549" s="130"/>
      <c r="B549" s="124"/>
      <c r="C549" s="130"/>
      <c r="D549" s="106" t="s">
        <v>6</v>
      </c>
      <c r="E549" s="72"/>
      <c r="F549" s="72"/>
      <c r="G549" s="72"/>
      <c r="H549" s="72"/>
      <c r="I549" s="72"/>
      <c r="J549" s="72"/>
      <c r="K549" s="72"/>
      <c r="L549" s="72"/>
      <c r="M549" s="72"/>
      <c r="N549" s="72"/>
      <c r="O549" s="72"/>
      <c r="P549" s="72"/>
    </row>
    <row r="550" spans="1:16" ht="15.75" x14ac:dyDescent="0.25">
      <c r="A550" s="130"/>
      <c r="B550" s="124"/>
      <c r="C550" s="130"/>
      <c r="D550" s="106" t="s">
        <v>7</v>
      </c>
      <c r="E550" s="93">
        <v>856</v>
      </c>
      <c r="F550" s="95">
        <v>195</v>
      </c>
      <c r="G550" s="72">
        <v>661</v>
      </c>
      <c r="H550" s="93">
        <v>856</v>
      </c>
      <c r="I550" s="95">
        <v>195</v>
      </c>
      <c r="J550" s="72">
        <v>661</v>
      </c>
      <c r="K550" s="93">
        <v>856</v>
      </c>
      <c r="L550" s="95">
        <v>195</v>
      </c>
      <c r="M550" s="72">
        <v>661</v>
      </c>
      <c r="N550" s="79"/>
      <c r="O550" s="106"/>
      <c r="P550" s="72"/>
    </row>
    <row r="551" spans="1:16" ht="15.75" x14ac:dyDescent="0.25">
      <c r="A551" s="130"/>
      <c r="B551" s="124"/>
      <c r="C551" s="130"/>
      <c r="D551" s="106" t="s">
        <v>8</v>
      </c>
      <c r="E551" s="93">
        <v>856</v>
      </c>
      <c r="F551" s="95">
        <v>195</v>
      </c>
      <c r="G551" s="72">
        <v>661</v>
      </c>
      <c r="H551" s="93">
        <v>856</v>
      </c>
      <c r="I551" s="95">
        <v>195</v>
      </c>
      <c r="J551" s="72">
        <v>661</v>
      </c>
      <c r="K551" s="93">
        <v>856</v>
      </c>
      <c r="L551" s="95">
        <v>195</v>
      </c>
      <c r="M551" s="72">
        <v>661</v>
      </c>
      <c r="N551" s="79"/>
      <c r="O551" s="106"/>
      <c r="P551" s="72"/>
    </row>
    <row r="552" spans="1:16" ht="15" customHeight="1" x14ac:dyDescent="0.25">
      <c r="A552" s="130"/>
      <c r="B552" s="124"/>
      <c r="C552" s="130" t="s">
        <v>214</v>
      </c>
      <c r="D552" s="106" t="s">
        <v>4</v>
      </c>
      <c r="E552" s="72"/>
      <c r="F552" s="72"/>
      <c r="G552" s="72"/>
      <c r="H552" s="72"/>
      <c r="I552" s="72"/>
      <c r="J552" s="72"/>
      <c r="K552" s="72"/>
      <c r="L552" s="72"/>
      <c r="M552" s="72"/>
      <c r="N552" s="72"/>
      <c r="O552" s="72"/>
      <c r="P552" s="72"/>
    </row>
    <row r="553" spans="1:16" x14ac:dyDescent="0.25">
      <c r="A553" s="130"/>
      <c r="B553" s="124"/>
      <c r="C553" s="130"/>
      <c r="D553" s="106" t="s">
        <v>5</v>
      </c>
      <c r="E553" s="72"/>
      <c r="F553" s="72"/>
      <c r="G553" s="72"/>
      <c r="H553" s="72"/>
      <c r="I553" s="72"/>
      <c r="J553" s="72"/>
      <c r="K553" s="72"/>
      <c r="L553" s="72"/>
      <c r="M553" s="72"/>
      <c r="N553" s="72"/>
      <c r="O553" s="72"/>
      <c r="P553" s="72"/>
    </row>
    <row r="554" spans="1:16" ht="15.75" x14ac:dyDescent="0.25">
      <c r="A554" s="130"/>
      <c r="B554" s="124"/>
      <c r="C554" s="130"/>
      <c r="D554" s="106" t="s">
        <v>6</v>
      </c>
      <c r="E554" s="93"/>
      <c r="F554" s="72"/>
      <c r="G554" s="72"/>
      <c r="H554" s="93"/>
      <c r="I554" s="72"/>
      <c r="J554" s="72"/>
      <c r="K554" s="93"/>
      <c r="L554" s="72"/>
      <c r="M554" s="72"/>
      <c r="N554" s="79"/>
      <c r="O554" s="72"/>
      <c r="P554" s="72"/>
    </row>
    <row r="555" spans="1:16" ht="15.75" x14ac:dyDescent="0.25">
      <c r="A555" s="130"/>
      <c r="B555" s="124"/>
      <c r="C555" s="130"/>
      <c r="D555" s="106" t="s">
        <v>7</v>
      </c>
      <c r="E555" s="93">
        <v>2173</v>
      </c>
      <c r="F555" s="72">
        <v>597</v>
      </c>
      <c r="G555" s="72">
        <v>1576</v>
      </c>
      <c r="H555" s="93">
        <v>2173</v>
      </c>
      <c r="I555" s="72">
        <v>597</v>
      </c>
      <c r="J555" s="72">
        <v>1576</v>
      </c>
      <c r="K555" s="93">
        <v>2173</v>
      </c>
      <c r="L555" s="72">
        <v>597</v>
      </c>
      <c r="M555" s="72">
        <v>1576</v>
      </c>
      <c r="N555" s="79"/>
      <c r="O555" s="72"/>
      <c r="P555" s="72"/>
    </row>
    <row r="556" spans="1:16" x14ac:dyDescent="0.25">
      <c r="A556" s="130"/>
      <c r="B556" s="124"/>
      <c r="C556" s="130"/>
      <c r="D556" s="106" t="s">
        <v>8</v>
      </c>
      <c r="E556" s="95">
        <v>2173</v>
      </c>
      <c r="F556" s="72">
        <v>597</v>
      </c>
      <c r="G556" s="72">
        <v>1576</v>
      </c>
      <c r="H556" s="95">
        <v>2173</v>
      </c>
      <c r="I556" s="72">
        <v>597</v>
      </c>
      <c r="J556" s="72">
        <v>1576</v>
      </c>
      <c r="K556" s="95">
        <v>2173</v>
      </c>
      <c r="L556" s="72">
        <v>597</v>
      </c>
      <c r="M556" s="72">
        <v>1576</v>
      </c>
      <c r="N556" s="106"/>
      <c r="O556" s="72"/>
      <c r="P556" s="72"/>
    </row>
    <row r="557" spans="1:16" ht="15" customHeight="1" x14ac:dyDescent="0.25">
      <c r="A557" s="130"/>
      <c r="B557" s="124"/>
      <c r="C557" s="130" t="s">
        <v>215</v>
      </c>
      <c r="D557" s="106" t="s">
        <v>4</v>
      </c>
      <c r="E557" s="72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</row>
    <row r="558" spans="1:16" x14ac:dyDescent="0.25">
      <c r="A558" s="130"/>
      <c r="B558" s="124"/>
      <c r="C558" s="130"/>
      <c r="D558" s="106" t="s">
        <v>5</v>
      </c>
      <c r="E558" s="72"/>
      <c r="F558" s="72"/>
      <c r="G558" s="72"/>
      <c r="H558" s="72"/>
      <c r="I558" s="72"/>
      <c r="J558" s="72"/>
      <c r="K558" s="72"/>
      <c r="L558" s="72"/>
      <c r="M558" s="72"/>
      <c r="N558" s="72"/>
      <c r="O558" s="72"/>
      <c r="P558" s="72"/>
    </row>
    <row r="559" spans="1:16" x14ac:dyDescent="0.25">
      <c r="A559" s="130"/>
      <c r="B559" s="124"/>
      <c r="C559" s="130"/>
      <c r="D559" s="106" t="s">
        <v>6</v>
      </c>
      <c r="E559" s="72"/>
      <c r="F559" s="72"/>
      <c r="G559" s="72"/>
      <c r="H559" s="72"/>
      <c r="I559" s="72"/>
      <c r="J559" s="72"/>
      <c r="K559" s="72"/>
      <c r="L559" s="72"/>
      <c r="M559" s="72"/>
      <c r="N559" s="72"/>
      <c r="O559" s="72"/>
      <c r="P559" s="72"/>
    </row>
    <row r="560" spans="1:16" ht="15.75" x14ac:dyDescent="0.25">
      <c r="A560" s="130"/>
      <c r="B560" s="124"/>
      <c r="C560" s="130"/>
      <c r="D560" s="106" t="s">
        <v>7</v>
      </c>
      <c r="E560" s="93">
        <v>910</v>
      </c>
      <c r="F560" s="72">
        <v>304.46666666666664</v>
      </c>
      <c r="G560" s="72">
        <v>605.5333333333333</v>
      </c>
      <c r="H560" s="93">
        <v>910</v>
      </c>
      <c r="I560" s="72">
        <v>304.46666666666664</v>
      </c>
      <c r="J560" s="72">
        <v>605.5333333333333</v>
      </c>
      <c r="K560" s="93">
        <v>910</v>
      </c>
      <c r="L560" s="72">
        <v>304.46666666666664</v>
      </c>
      <c r="M560" s="72">
        <v>605.5333333333333</v>
      </c>
      <c r="N560" s="79"/>
      <c r="O560" s="72"/>
      <c r="P560" s="72"/>
    </row>
    <row r="561" spans="1:16" ht="15.75" x14ac:dyDescent="0.25">
      <c r="A561" s="130"/>
      <c r="B561" s="124"/>
      <c r="C561" s="130"/>
      <c r="D561" s="106" t="s">
        <v>8</v>
      </c>
      <c r="E561" s="93">
        <v>910</v>
      </c>
      <c r="F561" s="72">
        <v>304.46666666666664</v>
      </c>
      <c r="G561" s="72">
        <v>605.5333333333333</v>
      </c>
      <c r="H561" s="93">
        <v>910</v>
      </c>
      <c r="I561" s="72">
        <v>304.46666666666664</v>
      </c>
      <c r="J561" s="72">
        <v>605.5333333333333</v>
      </c>
      <c r="K561" s="93">
        <v>910</v>
      </c>
      <c r="L561" s="72">
        <v>304.46666666666664</v>
      </c>
      <c r="M561" s="72">
        <v>605.5333333333333</v>
      </c>
      <c r="N561" s="79"/>
      <c r="O561" s="72"/>
      <c r="P561" s="72"/>
    </row>
    <row r="562" spans="1:16" x14ac:dyDescent="0.25">
      <c r="A562" s="130"/>
      <c r="B562" s="124"/>
      <c r="C562" s="130" t="s">
        <v>216</v>
      </c>
      <c r="D562" s="106" t="s">
        <v>4</v>
      </c>
      <c r="E562" s="72"/>
      <c r="F562" s="72"/>
      <c r="G562" s="72"/>
      <c r="H562" s="72"/>
      <c r="I562" s="72"/>
      <c r="J562" s="72"/>
      <c r="K562" s="72"/>
      <c r="L562" s="72"/>
      <c r="M562" s="72"/>
      <c r="N562" s="72"/>
      <c r="O562" s="72"/>
      <c r="P562" s="72"/>
    </row>
    <row r="563" spans="1:16" x14ac:dyDescent="0.25">
      <c r="A563" s="130"/>
      <c r="B563" s="124"/>
      <c r="C563" s="130"/>
      <c r="D563" s="106" t="s">
        <v>5</v>
      </c>
      <c r="E563" s="72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</row>
    <row r="564" spans="1:16" x14ac:dyDescent="0.25">
      <c r="A564" s="130"/>
      <c r="B564" s="124"/>
      <c r="C564" s="130"/>
      <c r="D564" s="106" t="s">
        <v>6</v>
      </c>
      <c r="E564" s="72"/>
      <c r="F564" s="72"/>
      <c r="G564" s="72"/>
      <c r="H564" s="72"/>
      <c r="I564" s="72"/>
      <c r="J564" s="72"/>
      <c r="K564" s="72"/>
      <c r="L564" s="72"/>
      <c r="M564" s="72"/>
      <c r="N564" s="72"/>
      <c r="O564" s="72"/>
      <c r="P564" s="72"/>
    </row>
    <row r="565" spans="1:16" ht="15.75" x14ac:dyDescent="0.25">
      <c r="A565" s="130"/>
      <c r="B565" s="124"/>
      <c r="C565" s="130"/>
      <c r="D565" s="106" t="s">
        <v>7</v>
      </c>
      <c r="E565" s="93">
        <v>1422.8694444444445</v>
      </c>
      <c r="F565" s="72">
        <v>717.6</v>
      </c>
      <c r="G565" s="72">
        <v>705.2694444444445</v>
      </c>
      <c r="H565" s="93">
        <v>1422.8694444444445</v>
      </c>
      <c r="I565" s="72">
        <v>717.6</v>
      </c>
      <c r="J565" s="72">
        <v>705.2694444444445</v>
      </c>
      <c r="K565" s="93">
        <v>1422.8694444444445</v>
      </c>
      <c r="L565" s="72">
        <v>717.6</v>
      </c>
      <c r="M565" s="72">
        <v>705.2694444444445</v>
      </c>
      <c r="N565" s="79"/>
      <c r="O565" s="72"/>
      <c r="P565" s="72"/>
    </row>
    <row r="566" spans="1:16" ht="15.75" x14ac:dyDescent="0.25">
      <c r="A566" s="130"/>
      <c r="B566" s="124"/>
      <c r="C566" s="130"/>
      <c r="D566" s="106" t="s">
        <v>8</v>
      </c>
      <c r="E566" s="93">
        <v>1422.8694444444445</v>
      </c>
      <c r="F566" s="72">
        <v>717.6</v>
      </c>
      <c r="G566" s="72">
        <v>705.2694444444445</v>
      </c>
      <c r="H566" s="93">
        <v>1422.8694444444445</v>
      </c>
      <c r="I566" s="72">
        <v>717.6</v>
      </c>
      <c r="J566" s="72">
        <v>705.2694444444445</v>
      </c>
      <c r="K566" s="93">
        <v>1422.8694444444445</v>
      </c>
      <c r="L566" s="72">
        <v>717.6</v>
      </c>
      <c r="M566" s="72">
        <v>705.2694444444445</v>
      </c>
      <c r="N566" s="79"/>
      <c r="O566" s="72"/>
      <c r="P566" s="72"/>
    </row>
    <row r="567" spans="1:16" x14ac:dyDescent="0.25">
      <c r="A567" s="130"/>
      <c r="B567" s="124"/>
      <c r="C567" s="130" t="s">
        <v>258</v>
      </c>
      <c r="D567" s="106" t="s">
        <v>4</v>
      </c>
      <c r="E567" s="72"/>
      <c r="F567" s="72"/>
      <c r="G567" s="72"/>
      <c r="H567" s="72"/>
      <c r="I567" s="72"/>
      <c r="J567" s="72"/>
      <c r="K567" s="72"/>
      <c r="L567" s="72"/>
      <c r="M567" s="72"/>
      <c r="N567" s="72"/>
      <c r="O567" s="72"/>
      <c r="P567" s="72"/>
    </row>
    <row r="568" spans="1:16" x14ac:dyDescent="0.25">
      <c r="A568" s="130"/>
      <c r="B568" s="124"/>
      <c r="C568" s="130"/>
      <c r="D568" s="106" t="s">
        <v>5</v>
      </c>
      <c r="E568" s="72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</row>
    <row r="569" spans="1:16" x14ac:dyDescent="0.25">
      <c r="A569" s="130"/>
      <c r="B569" s="124"/>
      <c r="C569" s="130"/>
      <c r="D569" s="106" t="s">
        <v>6</v>
      </c>
      <c r="E569" s="72"/>
      <c r="F569" s="72"/>
      <c r="G569" s="72"/>
      <c r="H569" s="72"/>
      <c r="I569" s="72"/>
      <c r="J569" s="72"/>
      <c r="K569" s="72"/>
      <c r="L569" s="72"/>
      <c r="M569" s="72"/>
      <c r="N569" s="72"/>
      <c r="O569" s="72"/>
      <c r="P569" s="72"/>
    </row>
    <row r="570" spans="1:16" ht="15.75" x14ac:dyDescent="0.25">
      <c r="A570" s="130"/>
      <c r="B570" s="124"/>
      <c r="C570" s="130"/>
      <c r="D570" s="106" t="s">
        <v>7</v>
      </c>
      <c r="E570" s="94">
        <v>2000</v>
      </c>
      <c r="F570" s="72">
        <v>340</v>
      </c>
      <c r="G570" s="72">
        <v>1660</v>
      </c>
      <c r="H570" s="94">
        <v>2000</v>
      </c>
      <c r="I570" s="72">
        <v>340</v>
      </c>
      <c r="J570" s="72">
        <v>1660</v>
      </c>
      <c r="K570" s="94">
        <v>2000</v>
      </c>
      <c r="L570" s="72">
        <v>340</v>
      </c>
      <c r="M570" s="72">
        <v>1660</v>
      </c>
      <c r="N570" s="80"/>
      <c r="O570" s="72"/>
      <c r="P570" s="72"/>
    </row>
    <row r="571" spans="1:16" ht="15.75" x14ac:dyDescent="0.25">
      <c r="A571" s="130"/>
      <c r="B571" s="124"/>
      <c r="C571" s="130"/>
      <c r="D571" s="106" t="s">
        <v>8</v>
      </c>
      <c r="E571" s="94">
        <v>2000</v>
      </c>
      <c r="F571" s="72">
        <v>340</v>
      </c>
      <c r="G571" s="72">
        <v>1660</v>
      </c>
      <c r="H571" s="94">
        <v>2000</v>
      </c>
      <c r="I571" s="72">
        <v>340</v>
      </c>
      <c r="J571" s="72">
        <v>1660</v>
      </c>
      <c r="K571" s="94">
        <v>2000</v>
      </c>
      <c r="L571" s="72">
        <v>340</v>
      </c>
      <c r="M571" s="72">
        <v>1660</v>
      </c>
      <c r="N571" s="80"/>
      <c r="O571" s="72"/>
      <c r="P571" s="72"/>
    </row>
    <row r="572" spans="1:16" ht="15" customHeight="1" x14ac:dyDescent="0.25">
      <c r="A572" s="130"/>
      <c r="B572" s="124"/>
      <c r="C572" s="130" t="s">
        <v>217</v>
      </c>
      <c r="D572" s="106" t="s">
        <v>4</v>
      </c>
      <c r="E572" s="72"/>
      <c r="F572" s="72"/>
      <c r="G572" s="72"/>
      <c r="H572" s="72"/>
      <c r="I572" s="72"/>
      <c r="J572" s="72"/>
      <c r="K572" s="72"/>
      <c r="L572" s="72"/>
      <c r="M572" s="72"/>
      <c r="N572" s="72"/>
      <c r="O572" s="72"/>
      <c r="P572" s="72"/>
    </row>
    <row r="573" spans="1:16" x14ac:dyDescent="0.25">
      <c r="A573" s="130"/>
      <c r="B573" s="124"/>
      <c r="C573" s="130"/>
      <c r="D573" s="106" t="s">
        <v>5</v>
      </c>
      <c r="E573" s="72"/>
      <c r="F573" s="72"/>
      <c r="G573" s="72"/>
      <c r="H573" s="72"/>
      <c r="I573" s="72"/>
      <c r="J573" s="72"/>
      <c r="K573" s="72"/>
      <c r="L573" s="72"/>
      <c r="M573" s="72"/>
      <c r="N573" s="72"/>
      <c r="O573" s="72"/>
      <c r="P573" s="72"/>
    </row>
    <row r="574" spans="1:16" ht="15.75" x14ac:dyDescent="0.25">
      <c r="A574" s="130"/>
      <c r="B574" s="124"/>
      <c r="C574" s="130"/>
      <c r="D574" s="106" t="s">
        <v>6</v>
      </c>
      <c r="E574" s="94">
        <v>123990</v>
      </c>
      <c r="F574" s="95">
        <v>13080</v>
      </c>
      <c r="G574" s="72">
        <v>110910</v>
      </c>
      <c r="H574" s="94">
        <v>123990</v>
      </c>
      <c r="I574" s="95">
        <v>13080</v>
      </c>
      <c r="J574" s="72">
        <v>110910</v>
      </c>
      <c r="K574" s="94">
        <v>123990</v>
      </c>
      <c r="L574" s="95">
        <v>13080</v>
      </c>
      <c r="M574" s="72">
        <v>110910</v>
      </c>
      <c r="N574" s="80"/>
      <c r="O574" s="106"/>
      <c r="P574" s="72"/>
    </row>
    <row r="575" spans="1:16" x14ac:dyDescent="0.25">
      <c r="A575" s="130"/>
      <c r="B575" s="124"/>
      <c r="C575" s="130"/>
      <c r="D575" s="106" t="s">
        <v>7</v>
      </c>
      <c r="E575" s="72"/>
      <c r="F575" s="72"/>
      <c r="G575" s="72"/>
      <c r="H575" s="72"/>
      <c r="I575" s="72"/>
      <c r="J575" s="72"/>
      <c r="K575" s="72"/>
      <c r="L575" s="72"/>
      <c r="M575" s="72"/>
      <c r="N575" s="72"/>
      <c r="O575" s="72"/>
      <c r="P575" s="72"/>
    </row>
    <row r="576" spans="1:16" x14ac:dyDescent="0.25">
      <c r="A576" s="130"/>
      <c r="B576" s="124"/>
      <c r="C576" s="130"/>
      <c r="D576" s="106" t="s">
        <v>8</v>
      </c>
      <c r="E576" s="72">
        <v>123990</v>
      </c>
      <c r="F576" s="72">
        <v>13080</v>
      </c>
      <c r="G576" s="72">
        <v>110910</v>
      </c>
      <c r="H576" s="72">
        <v>123990</v>
      </c>
      <c r="I576" s="72">
        <v>13080</v>
      </c>
      <c r="J576" s="72">
        <v>110910</v>
      </c>
      <c r="K576" s="72">
        <v>123990</v>
      </c>
      <c r="L576" s="72">
        <v>13080</v>
      </c>
      <c r="M576" s="72">
        <v>110910</v>
      </c>
      <c r="N576" s="72"/>
      <c r="O576" s="72"/>
      <c r="P576" s="72"/>
    </row>
    <row r="577" spans="1:16" ht="15" customHeight="1" x14ac:dyDescent="0.25">
      <c r="A577" s="130"/>
      <c r="B577" s="124"/>
      <c r="C577" s="130" t="s">
        <v>218</v>
      </c>
      <c r="D577" s="106" t="s">
        <v>4</v>
      </c>
      <c r="E577" s="72"/>
      <c r="F577" s="72"/>
      <c r="G577" s="72"/>
      <c r="H577" s="72"/>
      <c r="I577" s="72"/>
      <c r="J577" s="72"/>
      <c r="K577" s="72"/>
      <c r="L577" s="72"/>
      <c r="M577" s="72"/>
      <c r="N577" s="72"/>
      <c r="O577" s="72"/>
      <c r="P577" s="72"/>
    </row>
    <row r="578" spans="1:16" x14ac:dyDescent="0.25">
      <c r="A578" s="130"/>
      <c r="B578" s="124"/>
      <c r="C578" s="130"/>
      <c r="D578" s="106" t="s">
        <v>5</v>
      </c>
      <c r="E578" s="72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</row>
    <row r="579" spans="1:16" ht="15.75" x14ac:dyDescent="0.25">
      <c r="A579" s="130"/>
      <c r="B579" s="124"/>
      <c r="C579" s="130"/>
      <c r="D579" s="106" t="s">
        <v>6</v>
      </c>
      <c r="E579" s="94">
        <v>3760</v>
      </c>
      <c r="F579" s="72">
        <v>579</v>
      </c>
      <c r="G579" s="72">
        <v>3181</v>
      </c>
      <c r="H579" s="94">
        <v>3760</v>
      </c>
      <c r="I579" s="72">
        <v>579</v>
      </c>
      <c r="J579" s="72">
        <v>3181</v>
      </c>
      <c r="K579" s="94">
        <v>3760</v>
      </c>
      <c r="L579" s="72">
        <v>579</v>
      </c>
      <c r="M579" s="72">
        <v>3181</v>
      </c>
      <c r="N579" s="80"/>
      <c r="O579" s="72"/>
      <c r="P579" s="72"/>
    </row>
    <row r="580" spans="1:16" x14ac:dyDescent="0.25">
      <c r="A580" s="130"/>
      <c r="B580" s="124"/>
      <c r="C580" s="130"/>
      <c r="D580" s="106" t="s">
        <v>7</v>
      </c>
      <c r="E580" s="72"/>
      <c r="F580" s="72"/>
      <c r="G580" s="72"/>
      <c r="H580" s="72"/>
      <c r="I580" s="72"/>
      <c r="J580" s="72"/>
      <c r="K580" s="72"/>
      <c r="L580" s="72"/>
      <c r="M580" s="72"/>
      <c r="N580" s="72"/>
      <c r="O580" s="72"/>
      <c r="P580" s="72"/>
    </row>
    <row r="581" spans="1:16" x14ac:dyDescent="0.25">
      <c r="A581" s="130"/>
      <c r="B581" s="124"/>
      <c r="C581" s="130"/>
      <c r="D581" s="106" t="s">
        <v>8</v>
      </c>
      <c r="E581" s="72">
        <v>3760</v>
      </c>
      <c r="F581" s="72">
        <v>579</v>
      </c>
      <c r="G581" s="72">
        <v>3181</v>
      </c>
      <c r="H581" s="72">
        <v>3760</v>
      </c>
      <c r="I581" s="72">
        <v>579</v>
      </c>
      <c r="J581" s="72">
        <v>3181</v>
      </c>
      <c r="K581" s="72">
        <v>3760</v>
      </c>
      <c r="L581" s="72">
        <v>579</v>
      </c>
      <c r="M581" s="72">
        <v>3181</v>
      </c>
      <c r="N581" s="72"/>
      <c r="O581" s="72"/>
      <c r="P581" s="72"/>
    </row>
    <row r="582" spans="1:16" x14ac:dyDescent="0.25">
      <c r="A582" s="130"/>
      <c r="B582" s="124"/>
      <c r="C582" s="130" t="s">
        <v>257</v>
      </c>
      <c r="D582" s="106" t="s">
        <v>4</v>
      </c>
      <c r="E582" s="72"/>
      <c r="F582" s="72"/>
      <c r="G582" s="72"/>
      <c r="H582" s="72"/>
      <c r="I582" s="72"/>
      <c r="J582" s="72"/>
      <c r="K582" s="72"/>
      <c r="L582" s="72"/>
      <c r="M582" s="72"/>
      <c r="N582" s="72"/>
      <c r="O582" s="72"/>
      <c r="P582" s="72"/>
    </row>
    <row r="583" spans="1:16" x14ac:dyDescent="0.25">
      <c r="A583" s="130"/>
      <c r="B583" s="124"/>
      <c r="C583" s="130"/>
      <c r="D583" s="106" t="s">
        <v>5</v>
      </c>
      <c r="E583" s="72"/>
      <c r="F583" s="72"/>
      <c r="G583" s="72"/>
      <c r="H583" s="72"/>
      <c r="I583" s="72"/>
      <c r="J583" s="72"/>
      <c r="K583" s="72"/>
      <c r="L583" s="72"/>
      <c r="M583" s="72"/>
      <c r="N583" s="72"/>
      <c r="O583" s="72"/>
      <c r="P583" s="72"/>
    </row>
    <row r="584" spans="1:16" x14ac:dyDescent="0.25">
      <c r="A584" s="130"/>
      <c r="B584" s="124"/>
      <c r="C584" s="130"/>
      <c r="D584" s="106" t="s">
        <v>6</v>
      </c>
      <c r="E584" s="72"/>
      <c r="F584" s="72"/>
      <c r="G584" s="72"/>
      <c r="H584" s="72"/>
      <c r="I584" s="72"/>
      <c r="J584" s="72"/>
      <c r="K584" s="72"/>
      <c r="L584" s="72"/>
      <c r="M584" s="72"/>
      <c r="N584" s="72"/>
      <c r="O584" s="72"/>
      <c r="P584" s="72"/>
    </row>
    <row r="585" spans="1:16" ht="15.75" x14ac:dyDescent="0.25">
      <c r="A585" s="130"/>
      <c r="B585" s="124"/>
      <c r="C585" s="130"/>
      <c r="D585" s="106" t="s">
        <v>7</v>
      </c>
      <c r="E585" s="93">
        <v>19880</v>
      </c>
      <c r="F585" s="72">
        <v>510</v>
      </c>
      <c r="G585" s="72">
        <v>19370</v>
      </c>
      <c r="H585" s="93">
        <v>19880</v>
      </c>
      <c r="I585" s="72">
        <v>510</v>
      </c>
      <c r="J585" s="72">
        <v>19370</v>
      </c>
      <c r="K585" s="93">
        <v>19880</v>
      </c>
      <c r="L585" s="72">
        <v>510</v>
      </c>
      <c r="M585" s="72">
        <v>19370</v>
      </c>
      <c r="N585" s="79"/>
      <c r="O585" s="72"/>
      <c r="P585" s="72"/>
    </row>
    <row r="586" spans="1:16" ht="15.75" x14ac:dyDescent="0.25">
      <c r="A586" s="130"/>
      <c r="B586" s="124"/>
      <c r="C586" s="130"/>
      <c r="D586" s="106" t="s">
        <v>8</v>
      </c>
      <c r="E586" s="93">
        <v>19880</v>
      </c>
      <c r="F586" s="72">
        <v>510</v>
      </c>
      <c r="G586" s="72">
        <v>19370</v>
      </c>
      <c r="H586" s="93">
        <v>19880</v>
      </c>
      <c r="I586" s="72">
        <v>510</v>
      </c>
      <c r="J586" s="72">
        <v>19370</v>
      </c>
      <c r="K586" s="93">
        <v>19880</v>
      </c>
      <c r="L586" s="72">
        <v>510</v>
      </c>
      <c r="M586" s="72">
        <v>19370</v>
      </c>
      <c r="N586" s="79"/>
      <c r="O586" s="72"/>
      <c r="P586" s="72"/>
    </row>
    <row r="587" spans="1:16" x14ac:dyDescent="0.25">
      <c r="A587" s="130"/>
      <c r="B587" s="124"/>
      <c r="C587" s="130" t="s">
        <v>220</v>
      </c>
      <c r="D587" s="106" t="s">
        <v>4</v>
      </c>
      <c r="E587" s="72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</row>
    <row r="588" spans="1:16" x14ac:dyDescent="0.25">
      <c r="A588" s="130"/>
      <c r="B588" s="124"/>
      <c r="C588" s="130"/>
      <c r="D588" s="106" t="s">
        <v>5</v>
      </c>
      <c r="E588" s="72"/>
      <c r="F588" s="72"/>
      <c r="G588" s="72"/>
      <c r="H588" s="72"/>
      <c r="I588" s="72"/>
      <c r="J588" s="72"/>
      <c r="K588" s="72"/>
      <c r="L588" s="72"/>
      <c r="M588" s="72"/>
      <c r="N588" s="72"/>
      <c r="O588" s="72"/>
      <c r="P588" s="72"/>
    </row>
    <row r="589" spans="1:16" x14ac:dyDescent="0.25">
      <c r="A589" s="130"/>
      <c r="B589" s="124"/>
      <c r="C589" s="130"/>
      <c r="D589" s="106" t="s">
        <v>6</v>
      </c>
      <c r="E589" s="72"/>
      <c r="F589" s="72"/>
      <c r="G589" s="72"/>
      <c r="H589" s="72"/>
      <c r="I589" s="72"/>
      <c r="J589" s="72"/>
      <c r="K589" s="72"/>
      <c r="L589" s="72"/>
      <c r="M589" s="72"/>
      <c r="N589" s="72"/>
      <c r="O589" s="72"/>
      <c r="P589" s="72"/>
    </row>
    <row r="590" spans="1:16" ht="15.75" x14ac:dyDescent="0.25">
      <c r="A590" s="130"/>
      <c r="B590" s="124"/>
      <c r="C590" s="130"/>
      <c r="D590" s="106" t="s">
        <v>7</v>
      </c>
      <c r="E590" s="93">
        <v>735</v>
      </c>
      <c r="F590" s="72">
        <v>130</v>
      </c>
      <c r="G590" s="72">
        <v>605</v>
      </c>
      <c r="H590" s="93">
        <v>735</v>
      </c>
      <c r="I590" s="72">
        <v>130</v>
      </c>
      <c r="J590" s="72">
        <v>605</v>
      </c>
      <c r="K590" s="93">
        <v>735</v>
      </c>
      <c r="L590" s="72">
        <v>130</v>
      </c>
      <c r="M590" s="72">
        <v>605</v>
      </c>
      <c r="N590" s="79"/>
      <c r="O590" s="72"/>
      <c r="P590" s="72"/>
    </row>
    <row r="591" spans="1:16" ht="15.75" x14ac:dyDescent="0.25">
      <c r="A591" s="130"/>
      <c r="B591" s="124"/>
      <c r="C591" s="130"/>
      <c r="D591" s="106" t="s">
        <v>8</v>
      </c>
      <c r="E591" s="93">
        <v>735</v>
      </c>
      <c r="F591" s="72">
        <v>130</v>
      </c>
      <c r="G591" s="72">
        <v>605</v>
      </c>
      <c r="H591" s="93">
        <v>735</v>
      </c>
      <c r="I591" s="72">
        <v>130</v>
      </c>
      <c r="J591" s="72">
        <v>605</v>
      </c>
      <c r="K591" s="93">
        <v>735</v>
      </c>
      <c r="L591" s="72">
        <v>130</v>
      </c>
      <c r="M591" s="72">
        <v>605</v>
      </c>
      <c r="N591" s="79"/>
      <c r="O591" s="72"/>
      <c r="P591" s="72"/>
    </row>
    <row r="592" spans="1:16" ht="15" customHeight="1" x14ac:dyDescent="0.25">
      <c r="A592" s="130"/>
      <c r="B592" s="124"/>
      <c r="C592" s="130" t="s">
        <v>213</v>
      </c>
      <c r="D592" s="106" t="s">
        <v>4</v>
      </c>
      <c r="E592" s="72"/>
      <c r="F592" s="72"/>
      <c r="G592" s="72"/>
      <c r="H592" s="72"/>
      <c r="I592" s="72"/>
      <c r="J592" s="72"/>
      <c r="K592" s="72"/>
      <c r="L592" s="72"/>
      <c r="M592" s="72"/>
      <c r="N592" s="72"/>
      <c r="O592" s="72"/>
      <c r="P592" s="72"/>
    </row>
    <row r="593" spans="1:16" x14ac:dyDescent="0.25">
      <c r="A593" s="130"/>
      <c r="B593" s="124"/>
      <c r="C593" s="130"/>
      <c r="D593" s="106" t="s">
        <v>5</v>
      </c>
      <c r="E593" s="72"/>
      <c r="F593" s="72"/>
      <c r="G593" s="72"/>
      <c r="H593" s="72"/>
      <c r="I593" s="72"/>
      <c r="J593" s="72"/>
      <c r="K593" s="72"/>
      <c r="L593" s="72"/>
      <c r="M593" s="72"/>
      <c r="N593" s="72"/>
      <c r="O593" s="72"/>
      <c r="P593" s="72"/>
    </row>
    <row r="594" spans="1:16" x14ac:dyDescent="0.25">
      <c r="A594" s="130"/>
      <c r="B594" s="124"/>
      <c r="C594" s="130"/>
      <c r="D594" s="106" t="s">
        <v>6</v>
      </c>
      <c r="E594" s="72"/>
      <c r="F594" s="72"/>
      <c r="G594" s="72"/>
      <c r="H594" s="72"/>
      <c r="I594" s="72"/>
      <c r="J594" s="72"/>
      <c r="K594" s="72"/>
      <c r="L594" s="72"/>
      <c r="M594" s="72"/>
      <c r="N594" s="72"/>
      <c r="O594" s="72"/>
      <c r="P594" s="72"/>
    </row>
    <row r="595" spans="1:16" ht="15.75" x14ac:dyDescent="0.25">
      <c r="A595" s="130"/>
      <c r="B595" s="124"/>
      <c r="C595" s="130"/>
      <c r="D595" s="106" t="s">
        <v>7</v>
      </c>
      <c r="E595" s="93">
        <v>940</v>
      </c>
      <c r="F595" s="72">
        <v>292</v>
      </c>
      <c r="G595" s="72">
        <v>648</v>
      </c>
      <c r="H595" s="93">
        <v>940</v>
      </c>
      <c r="I595" s="72">
        <v>292</v>
      </c>
      <c r="J595" s="72">
        <v>648</v>
      </c>
      <c r="K595" s="93">
        <v>940</v>
      </c>
      <c r="L595" s="72">
        <v>292</v>
      </c>
      <c r="M595" s="72">
        <v>648</v>
      </c>
      <c r="N595" s="79"/>
      <c r="O595" s="72"/>
      <c r="P595" s="72"/>
    </row>
    <row r="596" spans="1:16" ht="15.75" x14ac:dyDescent="0.25">
      <c r="A596" s="130"/>
      <c r="B596" s="124"/>
      <c r="C596" s="130"/>
      <c r="D596" s="106" t="s">
        <v>8</v>
      </c>
      <c r="E596" s="93">
        <v>940</v>
      </c>
      <c r="F596" s="72">
        <v>292</v>
      </c>
      <c r="G596" s="72">
        <v>648</v>
      </c>
      <c r="H596" s="93">
        <v>940</v>
      </c>
      <c r="I596" s="72">
        <v>292</v>
      </c>
      <c r="J596" s="72">
        <v>648</v>
      </c>
      <c r="K596" s="93">
        <v>940</v>
      </c>
      <c r="L596" s="72">
        <v>292</v>
      </c>
      <c r="M596" s="72">
        <v>648</v>
      </c>
      <c r="N596" s="79"/>
      <c r="O596" s="72"/>
      <c r="P596" s="72"/>
    </row>
    <row r="597" spans="1:16" x14ac:dyDescent="0.25">
      <c r="A597" s="130"/>
      <c r="B597" s="124"/>
      <c r="C597" s="130" t="s">
        <v>221</v>
      </c>
      <c r="D597" s="106" t="s">
        <v>4</v>
      </c>
      <c r="E597" s="72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</row>
    <row r="598" spans="1:16" x14ac:dyDescent="0.25">
      <c r="A598" s="130"/>
      <c r="B598" s="124"/>
      <c r="C598" s="130"/>
      <c r="D598" s="106" t="s">
        <v>5</v>
      </c>
      <c r="E598" s="72"/>
      <c r="F598" s="72"/>
      <c r="G598" s="72"/>
      <c r="H598" s="72"/>
      <c r="I598" s="72"/>
      <c r="J598" s="72"/>
      <c r="K598" s="72"/>
      <c r="L598" s="72"/>
      <c r="M598" s="72"/>
      <c r="N598" s="72"/>
      <c r="O598" s="72"/>
      <c r="P598" s="72"/>
    </row>
    <row r="599" spans="1:16" x14ac:dyDescent="0.25">
      <c r="A599" s="130"/>
      <c r="B599" s="124"/>
      <c r="C599" s="130"/>
      <c r="D599" s="106" t="s">
        <v>6</v>
      </c>
      <c r="E599" s="72"/>
      <c r="F599" s="72"/>
      <c r="G599" s="72"/>
      <c r="H599" s="72"/>
      <c r="I599" s="72"/>
      <c r="J599" s="72"/>
      <c r="K599" s="72"/>
      <c r="L599" s="72"/>
      <c r="M599" s="72"/>
      <c r="N599" s="72"/>
      <c r="O599" s="72"/>
      <c r="P599" s="72"/>
    </row>
    <row r="600" spans="1:16" ht="15.75" x14ac:dyDescent="0.25">
      <c r="A600" s="130"/>
      <c r="B600" s="124"/>
      <c r="C600" s="130"/>
      <c r="D600" s="106" t="s">
        <v>7</v>
      </c>
      <c r="E600" s="93">
        <v>2840</v>
      </c>
      <c r="F600" s="72">
        <v>449.98750000000001</v>
      </c>
      <c r="G600" s="72">
        <v>2390.0124999999998</v>
      </c>
      <c r="H600" s="93">
        <v>2840</v>
      </c>
      <c r="I600" s="72">
        <v>449.98750000000001</v>
      </c>
      <c r="J600" s="72">
        <v>2390.0124999999998</v>
      </c>
      <c r="K600" s="93">
        <v>2840</v>
      </c>
      <c r="L600" s="72">
        <v>449.98750000000001</v>
      </c>
      <c r="M600" s="72">
        <v>2390.0124999999998</v>
      </c>
      <c r="N600" s="79"/>
      <c r="O600" s="72"/>
      <c r="P600" s="72"/>
    </row>
    <row r="601" spans="1:16" ht="15.75" x14ac:dyDescent="0.25">
      <c r="A601" s="130"/>
      <c r="B601" s="124"/>
      <c r="C601" s="130"/>
      <c r="D601" s="106" t="s">
        <v>8</v>
      </c>
      <c r="E601" s="93">
        <v>2840</v>
      </c>
      <c r="F601" s="72">
        <v>449.98750000000001</v>
      </c>
      <c r="G601" s="72">
        <v>2390.0124999999998</v>
      </c>
      <c r="H601" s="93">
        <v>2840</v>
      </c>
      <c r="I601" s="72">
        <v>449.98750000000001</v>
      </c>
      <c r="J601" s="72">
        <v>2390.0124999999998</v>
      </c>
      <c r="K601" s="93">
        <v>2840</v>
      </c>
      <c r="L601" s="72">
        <v>449.98750000000001</v>
      </c>
      <c r="M601" s="72">
        <v>2390.0124999999998</v>
      </c>
      <c r="N601" s="79"/>
      <c r="O601" s="72"/>
      <c r="P601" s="72"/>
    </row>
    <row r="602" spans="1:16" x14ac:dyDescent="0.25">
      <c r="A602" s="130"/>
      <c r="B602" s="124"/>
      <c r="C602" s="130" t="s">
        <v>222</v>
      </c>
      <c r="D602" s="106" t="s">
        <v>4</v>
      </c>
      <c r="E602" s="72"/>
      <c r="F602" s="72"/>
      <c r="G602" s="72"/>
      <c r="H602" s="72"/>
      <c r="I602" s="72"/>
      <c r="J602" s="72"/>
      <c r="K602" s="72"/>
      <c r="L602" s="72"/>
      <c r="M602" s="72"/>
      <c r="N602" s="72"/>
      <c r="O602" s="72"/>
      <c r="P602" s="72"/>
    </row>
    <row r="603" spans="1:16" x14ac:dyDescent="0.25">
      <c r="A603" s="130"/>
      <c r="B603" s="124"/>
      <c r="C603" s="130"/>
      <c r="D603" s="106" t="s">
        <v>5</v>
      </c>
      <c r="E603" s="72"/>
      <c r="F603" s="72"/>
      <c r="G603" s="72"/>
      <c r="H603" s="72"/>
      <c r="I603" s="72"/>
      <c r="J603" s="72"/>
      <c r="K603" s="72"/>
      <c r="L603" s="72"/>
      <c r="M603" s="72"/>
      <c r="N603" s="72"/>
      <c r="O603" s="72"/>
      <c r="P603" s="72"/>
    </row>
    <row r="604" spans="1:16" x14ac:dyDescent="0.25">
      <c r="A604" s="130"/>
      <c r="B604" s="124"/>
      <c r="C604" s="130"/>
      <c r="D604" s="106" t="s">
        <v>6</v>
      </c>
      <c r="E604" s="72"/>
      <c r="F604" s="72"/>
      <c r="G604" s="72"/>
      <c r="H604" s="72"/>
      <c r="I604" s="72"/>
      <c r="J604" s="72"/>
      <c r="K604" s="72"/>
      <c r="L604" s="72"/>
      <c r="M604" s="72"/>
      <c r="N604" s="72"/>
      <c r="O604" s="72"/>
      <c r="P604" s="72"/>
    </row>
    <row r="605" spans="1:16" ht="15.75" x14ac:dyDescent="0.25">
      <c r="A605" s="130"/>
      <c r="B605" s="124"/>
      <c r="C605" s="130"/>
      <c r="D605" s="106" t="s">
        <v>7</v>
      </c>
      <c r="E605" s="93">
        <v>1370</v>
      </c>
      <c r="F605" s="72">
        <v>163</v>
      </c>
      <c r="G605" s="72">
        <v>1207</v>
      </c>
      <c r="H605" s="93">
        <v>1370</v>
      </c>
      <c r="I605" s="72">
        <v>163</v>
      </c>
      <c r="J605" s="72">
        <v>1207</v>
      </c>
      <c r="K605" s="93">
        <v>1370</v>
      </c>
      <c r="L605" s="72">
        <v>163</v>
      </c>
      <c r="M605" s="72">
        <v>1207</v>
      </c>
      <c r="N605" s="79"/>
      <c r="O605" s="72"/>
      <c r="P605" s="72"/>
    </row>
    <row r="606" spans="1:16" ht="15.75" x14ac:dyDescent="0.25">
      <c r="A606" s="130"/>
      <c r="B606" s="124"/>
      <c r="C606" s="130"/>
      <c r="D606" s="106" t="s">
        <v>8</v>
      </c>
      <c r="E606" s="93">
        <v>1370</v>
      </c>
      <c r="F606" s="72">
        <v>163</v>
      </c>
      <c r="G606" s="72">
        <v>1207</v>
      </c>
      <c r="H606" s="93">
        <v>1370</v>
      </c>
      <c r="I606" s="72">
        <v>163</v>
      </c>
      <c r="J606" s="72">
        <v>1207</v>
      </c>
      <c r="K606" s="93">
        <v>1370</v>
      </c>
      <c r="L606" s="72">
        <v>163</v>
      </c>
      <c r="M606" s="72">
        <v>1207</v>
      </c>
      <c r="N606" s="79"/>
      <c r="O606" s="72"/>
      <c r="P606" s="72"/>
    </row>
    <row r="607" spans="1:16" x14ac:dyDescent="0.25">
      <c r="A607" s="130"/>
      <c r="B607" s="124"/>
      <c r="C607" s="130" t="s">
        <v>222</v>
      </c>
      <c r="D607" s="106" t="s">
        <v>4</v>
      </c>
      <c r="E607" s="72"/>
      <c r="F607" s="72"/>
      <c r="G607" s="72"/>
      <c r="H607" s="72"/>
      <c r="I607" s="72"/>
      <c r="J607" s="72"/>
      <c r="K607" s="72"/>
      <c r="L607" s="72"/>
      <c r="M607" s="72"/>
      <c r="N607" s="72"/>
      <c r="O607" s="72"/>
      <c r="P607" s="72"/>
    </row>
    <row r="608" spans="1:16" x14ac:dyDescent="0.25">
      <c r="A608" s="130"/>
      <c r="B608" s="124"/>
      <c r="C608" s="130"/>
      <c r="D608" s="106" t="s">
        <v>5</v>
      </c>
      <c r="E608" s="72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</row>
    <row r="609" spans="1:16" x14ac:dyDescent="0.25">
      <c r="A609" s="130"/>
      <c r="B609" s="124"/>
      <c r="C609" s="130"/>
      <c r="D609" s="106" t="s">
        <v>6</v>
      </c>
      <c r="E609" s="72"/>
      <c r="F609" s="72"/>
      <c r="G609" s="72"/>
      <c r="H609" s="72"/>
      <c r="I609" s="72"/>
      <c r="J609" s="72"/>
      <c r="K609" s="72"/>
      <c r="L609" s="72"/>
      <c r="M609" s="72"/>
      <c r="N609" s="72"/>
      <c r="O609" s="72"/>
      <c r="P609" s="72"/>
    </row>
    <row r="610" spans="1:16" ht="15.75" x14ac:dyDescent="0.25">
      <c r="A610" s="130"/>
      <c r="B610" s="124"/>
      <c r="C610" s="130"/>
      <c r="D610" s="106" t="s">
        <v>7</v>
      </c>
      <c r="E610" s="93">
        <v>860</v>
      </c>
      <c r="F610" s="72">
        <v>163</v>
      </c>
      <c r="G610" s="72">
        <v>697</v>
      </c>
      <c r="H610" s="93">
        <v>860</v>
      </c>
      <c r="I610" s="72">
        <v>163</v>
      </c>
      <c r="J610" s="72">
        <v>697</v>
      </c>
      <c r="K610" s="93">
        <v>860</v>
      </c>
      <c r="L610" s="72">
        <v>163</v>
      </c>
      <c r="M610" s="72">
        <v>697</v>
      </c>
      <c r="N610" s="79"/>
      <c r="O610" s="72"/>
      <c r="P610" s="72"/>
    </row>
    <row r="611" spans="1:16" ht="15.75" x14ac:dyDescent="0.25">
      <c r="A611" s="130"/>
      <c r="B611" s="124"/>
      <c r="C611" s="130"/>
      <c r="D611" s="106" t="s">
        <v>8</v>
      </c>
      <c r="E611" s="93">
        <v>860</v>
      </c>
      <c r="F611" s="72">
        <v>163</v>
      </c>
      <c r="G611" s="72">
        <v>697</v>
      </c>
      <c r="H611" s="93">
        <v>860</v>
      </c>
      <c r="I611" s="72">
        <v>163</v>
      </c>
      <c r="J611" s="72">
        <v>697</v>
      </c>
      <c r="K611" s="93">
        <v>860</v>
      </c>
      <c r="L611" s="72">
        <v>163</v>
      </c>
      <c r="M611" s="72">
        <v>697</v>
      </c>
      <c r="N611" s="79"/>
      <c r="O611" s="72"/>
      <c r="P611" s="72"/>
    </row>
    <row r="612" spans="1:16" ht="15" customHeight="1" x14ac:dyDescent="0.25">
      <c r="A612" s="130"/>
      <c r="B612" s="124"/>
      <c r="C612" s="130" t="s">
        <v>223</v>
      </c>
      <c r="D612" s="106" t="s">
        <v>4</v>
      </c>
      <c r="E612" s="72"/>
      <c r="F612" s="72"/>
      <c r="G612" s="72"/>
      <c r="H612" s="72"/>
      <c r="I612" s="72"/>
      <c r="J612" s="72"/>
      <c r="K612" s="72"/>
      <c r="L612" s="72"/>
      <c r="M612" s="72"/>
      <c r="N612" s="72"/>
      <c r="O612" s="72"/>
      <c r="P612" s="72"/>
    </row>
    <row r="613" spans="1:16" x14ac:dyDescent="0.25">
      <c r="A613" s="130"/>
      <c r="B613" s="124"/>
      <c r="C613" s="130"/>
      <c r="D613" s="106" t="s">
        <v>5</v>
      </c>
      <c r="E613" s="72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</row>
    <row r="614" spans="1:16" x14ac:dyDescent="0.25">
      <c r="A614" s="130"/>
      <c r="B614" s="124"/>
      <c r="C614" s="130"/>
      <c r="D614" s="106" t="s">
        <v>6</v>
      </c>
      <c r="E614" s="72"/>
      <c r="F614" s="72"/>
      <c r="G614" s="72"/>
      <c r="H614" s="72"/>
      <c r="I614" s="72"/>
      <c r="J614" s="72"/>
      <c r="K614" s="72"/>
      <c r="L614" s="72"/>
      <c r="M614" s="72"/>
      <c r="N614" s="72"/>
      <c r="O614" s="72"/>
      <c r="P614" s="72"/>
    </row>
    <row r="615" spans="1:16" ht="15.75" x14ac:dyDescent="0.25">
      <c r="A615" s="130"/>
      <c r="B615" s="124"/>
      <c r="C615" s="130"/>
      <c r="D615" s="106" t="s">
        <v>7</v>
      </c>
      <c r="E615" s="93">
        <v>1387.4</v>
      </c>
      <c r="F615" s="72">
        <v>214</v>
      </c>
      <c r="G615" s="72">
        <v>1173.4000000000001</v>
      </c>
      <c r="H615" s="93">
        <v>1387.4</v>
      </c>
      <c r="I615" s="72">
        <v>214</v>
      </c>
      <c r="J615" s="72">
        <v>1173.4000000000001</v>
      </c>
      <c r="K615" s="93">
        <v>1387.4</v>
      </c>
      <c r="L615" s="72">
        <v>214</v>
      </c>
      <c r="M615" s="72">
        <v>1173.4000000000001</v>
      </c>
      <c r="N615" s="79"/>
      <c r="O615" s="72"/>
      <c r="P615" s="72"/>
    </row>
    <row r="616" spans="1:16" ht="15.75" x14ac:dyDescent="0.25">
      <c r="A616" s="130"/>
      <c r="B616" s="124"/>
      <c r="C616" s="130"/>
      <c r="D616" s="106" t="s">
        <v>8</v>
      </c>
      <c r="E616" s="93">
        <v>1387.4</v>
      </c>
      <c r="F616" s="72">
        <v>214</v>
      </c>
      <c r="G616" s="72">
        <v>1173.4000000000001</v>
      </c>
      <c r="H616" s="93">
        <v>1387.4</v>
      </c>
      <c r="I616" s="72">
        <v>214</v>
      </c>
      <c r="J616" s="72">
        <v>1173.4000000000001</v>
      </c>
      <c r="K616" s="93">
        <v>1387.4</v>
      </c>
      <c r="L616" s="72">
        <v>214</v>
      </c>
      <c r="M616" s="72">
        <v>1173.4000000000001</v>
      </c>
      <c r="N616" s="79"/>
      <c r="O616" s="72"/>
      <c r="P616" s="72"/>
    </row>
    <row r="617" spans="1:16" ht="15" customHeight="1" x14ac:dyDescent="0.25">
      <c r="A617" s="130"/>
      <c r="B617" s="124"/>
      <c r="C617" s="130" t="s">
        <v>224</v>
      </c>
      <c r="D617" s="106" t="s">
        <v>4</v>
      </c>
      <c r="E617" s="72"/>
      <c r="F617" s="72"/>
      <c r="G617" s="72"/>
      <c r="H617" s="72"/>
      <c r="I617" s="72"/>
      <c r="J617" s="72"/>
      <c r="K617" s="72"/>
      <c r="L617" s="72"/>
      <c r="M617" s="72"/>
      <c r="N617" s="72"/>
      <c r="O617" s="72"/>
      <c r="P617" s="72"/>
    </row>
    <row r="618" spans="1:16" x14ac:dyDescent="0.25">
      <c r="A618" s="130"/>
      <c r="B618" s="124"/>
      <c r="C618" s="130"/>
      <c r="D618" s="106" t="s">
        <v>5</v>
      </c>
      <c r="E618" s="72"/>
      <c r="F618" s="72"/>
      <c r="G618" s="72"/>
      <c r="H618" s="72"/>
      <c r="I618" s="72"/>
      <c r="J618" s="72"/>
      <c r="K618" s="72"/>
      <c r="L618" s="72"/>
      <c r="M618" s="72"/>
      <c r="N618" s="72"/>
      <c r="O618" s="72"/>
      <c r="P618" s="72"/>
    </row>
    <row r="619" spans="1:16" ht="15.75" x14ac:dyDescent="0.25">
      <c r="A619" s="130"/>
      <c r="B619" s="124"/>
      <c r="C619" s="130"/>
      <c r="D619" s="106" t="s">
        <v>6</v>
      </c>
      <c r="E619" s="93">
        <v>4060</v>
      </c>
      <c r="F619" s="72">
        <v>563.40972222222217</v>
      </c>
      <c r="G619" s="72">
        <v>3496.5902777777778</v>
      </c>
      <c r="H619" s="93">
        <v>4060</v>
      </c>
      <c r="I619" s="72">
        <v>563.40972222222217</v>
      </c>
      <c r="J619" s="72">
        <v>3496.5902777777778</v>
      </c>
      <c r="K619" s="93">
        <v>4060</v>
      </c>
      <c r="L619" s="72">
        <v>563.40972222222217</v>
      </c>
      <c r="M619" s="72">
        <v>3496.5902777777778</v>
      </c>
      <c r="N619" s="79"/>
      <c r="O619" s="72"/>
      <c r="P619" s="72"/>
    </row>
    <row r="620" spans="1:16" x14ac:dyDescent="0.25">
      <c r="A620" s="130"/>
      <c r="B620" s="124"/>
      <c r="C620" s="130"/>
      <c r="D620" s="106" t="s">
        <v>7</v>
      </c>
      <c r="E620" s="72"/>
      <c r="F620" s="72"/>
      <c r="G620" s="72"/>
      <c r="H620" s="72"/>
      <c r="I620" s="72"/>
      <c r="J620" s="72"/>
      <c r="K620" s="72"/>
      <c r="L620" s="72"/>
      <c r="M620" s="72"/>
      <c r="N620" s="72"/>
      <c r="O620" s="72"/>
      <c r="P620" s="72"/>
    </row>
    <row r="621" spans="1:16" ht="15.75" x14ac:dyDescent="0.25">
      <c r="A621" s="130"/>
      <c r="B621" s="124"/>
      <c r="C621" s="130"/>
      <c r="D621" s="106" t="s">
        <v>8</v>
      </c>
      <c r="E621" s="93">
        <v>4060</v>
      </c>
      <c r="F621" s="72">
        <v>563.40972222222217</v>
      </c>
      <c r="G621" s="72">
        <v>3496.5902777777778</v>
      </c>
      <c r="H621" s="93">
        <v>4060</v>
      </c>
      <c r="I621" s="72">
        <v>563.40972222222217</v>
      </c>
      <c r="J621" s="72">
        <v>3496.5902777777778</v>
      </c>
      <c r="K621" s="93">
        <v>4060</v>
      </c>
      <c r="L621" s="72">
        <v>563.40972222222217</v>
      </c>
      <c r="M621" s="72">
        <v>3496.5902777777778</v>
      </c>
      <c r="N621" s="79"/>
      <c r="O621" s="72"/>
      <c r="P621" s="72"/>
    </row>
    <row r="622" spans="1:16" ht="15" customHeight="1" x14ac:dyDescent="0.25">
      <c r="A622" s="130"/>
      <c r="B622" s="124"/>
      <c r="C622" s="130" t="s">
        <v>225</v>
      </c>
      <c r="D622" s="106" t="s">
        <v>4</v>
      </c>
      <c r="E622" s="72"/>
      <c r="F622" s="72"/>
      <c r="G622" s="72"/>
      <c r="H622" s="72"/>
      <c r="I622" s="72"/>
      <c r="J622" s="72"/>
      <c r="K622" s="72"/>
      <c r="L622" s="72"/>
      <c r="M622" s="72"/>
      <c r="N622" s="72"/>
      <c r="O622" s="72"/>
      <c r="P622" s="72"/>
    </row>
    <row r="623" spans="1:16" x14ac:dyDescent="0.25">
      <c r="A623" s="130"/>
      <c r="B623" s="124"/>
      <c r="C623" s="130"/>
      <c r="D623" s="106" t="s">
        <v>5</v>
      </c>
      <c r="E623" s="72"/>
      <c r="F623" s="72"/>
      <c r="G623" s="72"/>
      <c r="H623" s="72"/>
      <c r="I623" s="72"/>
      <c r="J623" s="72"/>
      <c r="K623" s="72"/>
      <c r="L623" s="72"/>
      <c r="M623" s="72"/>
      <c r="N623" s="72"/>
      <c r="O623" s="72"/>
      <c r="P623" s="72"/>
    </row>
    <row r="624" spans="1:16" x14ac:dyDescent="0.25">
      <c r="A624" s="130"/>
      <c r="B624" s="124"/>
      <c r="C624" s="130"/>
      <c r="D624" s="106" t="s">
        <v>6</v>
      </c>
      <c r="E624" s="72"/>
      <c r="F624" s="72"/>
      <c r="G624" s="72"/>
      <c r="H624" s="72"/>
      <c r="I624" s="72"/>
      <c r="J624" s="72"/>
      <c r="K624" s="72"/>
      <c r="L624" s="72"/>
      <c r="M624" s="72"/>
      <c r="N624" s="72"/>
      <c r="O624" s="72"/>
      <c r="P624" s="72"/>
    </row>
    <row r="625" spans="1:16" ht="15.75" x14ac:dyDescent="0.25">
      <c r="A625" s="130"/>
      <c r="B625" s="124"/>
      <c r="C625" s="130"/>
      <c r="D625" s="106" t="s">
        <v>7</v>
      </c>
      <c r="E625" s="93">
        <v>882</v>
      </c>
      <c r="F625" s="72">
        <v>249.25833333333333</v>
      </c>
      <c r="G625" s="72">
        <v>632.74166666666667</v>
      </c>
      <c r="H625" s="93">
        <v>882</v>
      </c>
      <c r="I625" s="72">
        <v>249.25833333333333</v>
      </c>
      <c r="J625" s="72">
        <v>632.74166666666667</v>
      </c>
      <c r="K625" s="93">
        <v>882</v>
      </c>
      <c r="L625" s="72">
        <v>249.25833333333333</v>
      </c>
      <c r="M625" s="72">
        <v>632.74166666666667</v>
      </c>
      <c r="N625" s="79"/>
      <c r="O625" s="72"/>
      <c r="P625" s="72"/>
    </row>
    <row r="626" spans="1:16" x14ac:dyDescent="0.25">
      <c r="A626" s="130"/>
      <c r="B626" s="124"/>
      <c r="C626" s="130"/>
      <c r="D626" s="106" t="s">
        <v>8</v>
      </c>
      <c r="E626" s="72">
        <v>882</v>
      </c>
      <c r="F626" s="72">
        <v>249.25833333333333</v>
      </c>
      <c r="G626" s="72">
        <v>632.74166666666667</v>
      </c>
      <c r="H626" s="72">
        <v>882</v>
      </c>
      <c r="I626" s="72">
        <v>249.25833333333333</v>
      </c>
      <c r="J626" s="72">
        <v>632.74166666666667</v>
      </c>
      <c r="K626" s="72">
        <v>882</v>
      </c>
      <c r="L626" s="72">
        <v>249.25833333333333</v>
      </c>
      <c r="M626" s="72">
        <v>632.74166666666667</v>
      </c>
      <c r="N626" s="72"/>
      <c r="O626" s="72"/>
      <c r="P626" s="72"/>
    </row>
    <row r="627" spans="1:16" ht="15" customHeight="1" x14ac:dyDescent="0.25">
      <c r="A627" s="130"/>
      <c r="B627" s="124"/>
      <c r="C627" s="130" t="s">
        <v>222</v>
      </c>
      <c r="D627" s="106" t="s">
        <v>4</v>
      </c>
      <c r="E627" s="72"/>
      <c r="F627" s="72"/>
      <c r="G627" s="72"/>
      <c r="H627" s="72"/>
      <c r="I627" s="72"/>
      <c r="J627" s="72"/>
      <c r="K627" s="72"/>
      <c r="L627" s="72"/>
      <c r="M627" s="72"/>
      <c r="N627" s="72"/>
      <c r="O627" s="72"/>
      <c r="P627" s="72"/>
    </row>
    <row r="628" spans="1:16" x14ac:dyDescent="0.25">
      <c r="A628" s="130"/>
      <c r="B628" s="124"/>
      <c r="C628" s="130"/>
      <c r="D628" s="106" t="s">
        <v>5</v>
      </c>
      <c r="E628" s="72"/>
      <c r="F628" s="72"/>
      <c r="G628" s="72"/>
      <c r="H628" s="72"/>
      <c r="I628" s="72"/>
      <c r="J628" s="72"/>
      <c r="K628" s="72"/>
      <c r="L628" s="72"/>
      <c r="M628" s="72"/>
      <c r="N628" s="72"/>
      <c r="O628" s="72"/>
      <c r="P628" s="72"/>
    </row>
    <row r="629" spans="1:16" x14ac:dyDescent="0.25">
      <c r="A629" s="130"/>
      <c r="B629" s="124"/>
      <c r="C629" s="130"/>
      <c r="D629" s="106" t="s">
        <v>6</v>
      </c>
      <c r="E629" s="72"/>
      <c r="F629" s="72"/>
      <c r="G629" s="72"/>
      <c r="H629" s="72"/>
      <c r="I629" s="72"/>
      <c r="J629" s="72"/>
      <c r="K629" s="72"/>
      <c r="L629" s="72"/>
      <c r="M629" s="72"/>
      <c r="N629" s="72"/>
      <c r="O629" s="72"/>
      <c r="P629" s="72"/>
    </row>
    <row r="630" spans="1:16" ht="15.75" x14ac:dyDescent="0.25">
      <c r="A630" s="130"/>
      <c r="B630" s="124"/>
      <c r="C630" s="130"/>
      <c r="D630" s="106" t="s">
        <v>7</v>
      </c>
      <c r="E630" s="93">
        <v>750</v>
      </c>
      <c r="F630" s="72">
        <v>163</v>
      </c>
      <c r="G630" s="72">
        <v>587</v>
      </c>
      <c r="H630" s="93">
        <v>750</v>
      </c>
      <c r="I630" s="72">
        <v>163</v>
      </c>
      <c r="J630" s="72">
        <v>587</v>
      </c>
      <c r="K630" s="93">
        <v>750</v>
      </c>
      <c r="L630" s="72">
        <v>163</v>
      </c>
      <c r="M630" s="72">
        <v>587</v>
      </c>
      <c r="N630" s="79"/>
      <c r="O630" s="72"/>
      <c r="P630" s="72"/>
    </row>
    <row r="631" spans="1:16" ht="15.75" x14ac:dyDescent="0.25">
      <c r="A631" s="130"/>
      <c r="B631" s="124"/>
      <c r="C631" s="130"/>
      <c r="D631" s="106" t="s">
        <v>8</v>
      </c>
      <c r="E631" s="93">
        <v>750</v>
      </c>
      <c r="F631" s="72">
        <v>163</v>
      </c>
      <c r="G631" s="72">
        <v>587</v>
      </c>
      <c r="H631" s="93">
        <v>750</v>
      </c>
      <c r="I631" s="72">
        <v>163</v>
      </c>
      <c r="J631" s="72">
        <v>587</v>
      </c>
      <c r="K631" s="93">
        <v>750</v>
      </c>
      <c r="L631" s="72">
        <v>163</v>
      </c>
      <c r="M631" s="72">
        <v>587</v>
      </c>
      <c r="N631" s="79"/>
      <c r="O631" s="72"/>
      <c r="P631" s="72"/>
    </row>
    <row r="632" spans="1:16" ht="15" customHeight="1" x14ac:dyDescent="0.25">
      <c r="A632" s="130"/>
      <c r="B632" s="124"/>
      <c r="C632" s="130" t="s">
        <v>226</v>
      </c>
      <c r="D632" s="106" t="s">
        <v>4</v>
      </c>
      <c r="E632" s="72"/>
      <c r="F632" s="72"/>
      <c r="G632" s="72"/>
      <c r="H632" s="72"/>
      <c r="I632" s="72"/>
      <c r="J632" s="72"/>
      <c r="K632" s="72"/>
      <c r="L632" s="72"/>
      <c r="M632" s="72"/>
      <c r="N632" s="72"/>
      <c r="O632" s="72"/>
      <c r="P632" s="72"/>
    </row>
    <row r="633" spans="1:16" x14ac:dyDescent="0.25">
      <c r="A633" s="130"/>
      <c r="B633" s="124"/>
      <c r="C633" s="130"/>
      <c r="D633" s="106" t="s">
        <v>5</v>
      </c>
      <c r="E633" s="72"/>
      <c r="F633" s="72"/>
      <c r="G633" s="72"/>
      <c r="H633" s="72"/>
      <c r="I633" s="72"/>
      <c r="J633" s="72"/>
      <c r="K633" s="72"/>
      <c r="L633" s="72"/>
      <c r="M633" s="72"/>
      <c r="N633" s="72"/>
      <c r="O633" s="72"/>
      <c r="P633" s="72"/>
    </row>
    <row r="634" spans="1:16" x14ac:dyDescent="0.25">
      <c r="A634" s="130"/>
      <c r="B634" s="124"/>
      <c r="C634" s="130"/>
      <c r="D634" s="106" t="s">
        <v>6</v>
      </c>
      <c r="E634" s="72"/>
      <c r="F634" s="72"/>
      <c r="G634" s="72"/>
      <c r="H634" s="72"/>
      <c r="I634" s="72"/>
      <c r="J634" s="72"/>
      <c r="K634" s="72"/>
      <c r="L634" s="72"/>
      <c r="M634" s="72"/>
      <c r="N634" s="72"/>
      <c r="O634" s="72"/>
      <c r="P634" s="72"/>
    </row>
    <row r="635" spans="1:16" ht="15.75" x14ac:dyDescent="0.25">
      <c r="A635" s="130"/>
      <c r="B635" s="124"/>
      <c r="C635" s="130"/>
      <c r="D635" s="106" t="s">
        <v>7</v>
      </c>
      <c r="E635" s="93">
        <v>1600</v>
      </c>
      <c r="F635" s="72">
        <v>156.19166666666666</v>
      </c>
      <c r="G635" s="72">
        <v>1443.8083333333334</v>
      </c>
      <c r="H635" s="93">
        <v>1600</v>
      </c>
      <c r="I635" s="72">
        <v>156.19166666666666</v>
      </c>
      <c r="J635" s="72">
        <v>1443.8083333333334</v>
      </c>
      <c r="K635" s="93">
        <v>1600</v>
      </c>
      <c r="L635" s="72">
        <v>156.19166666666666</v>
      </c>
      <c r="M635" s="72">
        <v>1443.8083333333334</v>
      </c>
      <c r="N635" s="79"/>
      <c r="O635" s="72"/>
      <c r="P635" s="72"/>
    </row>
    <row r="636" spans="1:16" x14ac:dyDescent="0.25">
      <c r="A636" s="130"/>
      <c r="B636" s="124"/>
      <c r="C636" s="130"/>
      <c r="D636" s="106" t="s">
        <v>8</v>
      </c>
      <c r="E636" s="72">
        <v>1600</v>
      </c>
      <c r="F636" s="72">
        <v>156.19166666666666</v>
      </c>
      <c r="G636" s="72">
        <v>1443.8083333333334</v>
      </c>
      <c r="H636" s="72">
        <v>1600</v>
      </c>
      <c r="I636" s="72">
        <v>156.19166666666666</v>
      </c>
      <c r="J636" s="72">
        <v>1443.8083333333334</v>
      </c>
      <c r="K636" s="72">
        <v>1600</v>
      </c>
      <c r="L636" s="72">
        <v>156.19166666666666</v>
      </c>
      <c r="M636" s="72">
        <v>1443.8083333333334</v>
      </c>
      <c r="N636" s="72"/>
      <c r="O636" s="72"/>
      <c r="P636" s="72"/>
    </row>
    <row r="637" spans="1:16" ht="15" customHeight="1" x14ac:dyDescent="0.25">
      <c r="A637" s="130"/>
      <c r="B637" s="109" t="s">
        <v>81</v>
      </c>
      <c r="C637" s="186" t="s">
        <v>65</v>
      </c>
      <c r="D637" s="187"/>
      <c r="E637" s="187"/>
      <c r="F637" s="187"/>
      <c r="G637" s="187"/>
      <c r="H637" s="187"/>
      <c r="I637" s="187"/>
      <c r="J637" s="188"/>
      <c r="K637" s="107"/>
      <c r="L637" s="107"/>
      <c r="M637" s="107"/>
      <c r="N637" s="107"/>
      <c r="O637" s="107"/>
      <c r="P637" s="107"/>
    </row>
    <row r="638" spans="1:16" ht="15" customHeight="1" x14ac:dyDescent="0.25">
      <c r="A638" s="134" t="s">
        <v>39</v>
      </c>
      <c r="B638" s="130" t="s">
        <v>41</v>
      </c>
      <c r="C638" s="130" t="s">
        <v>227</v>
      </c>
      <c r="D638" s="106" t="s">
        <v>4</v>
      </c>
      <c r="E638" s="86"/>
      <c r="F638" s="86"/>
      <c r="G638" s="86"/>
      <c r="H638" s="87"/>
      <c r="I638" s="116"/>
      <c r="J638" s="116"/>
      <c r="K638" s="116"/>
      <c r="L638" s="116"/>
      <c r="M638" s="116"/>
      <c r="N638" s="116"/>
      <c r="O638" s="116"/>
      <c r="P638" s="116"/>
    </row>
    <row r="639" spans="1:16" x14ac:dyDescent="0.25">
      <c r="A639" s="135"/>
      <c r="B639" s="130"/>
      <c r="C639" s="130"/>
      <c r="D639" s="106" t="s">
        <v>5</v>
      </c>
      <c r="E639" s="86"/>
      <c r="F639" s="86"/>
      <c r="G639" s="86"/>
      <c r="H639" s="87"/>
      <c r="I639" s="116"/>
      <c r="J639" s="116"/>
      <c r="K639" s="116"/>
      <c r="L639" s="116"/>
      <c r="M639" s="116"/>
      <c r="N639" s="116"/>
      <c r="O639" s="116"/>
      <c r="P639" s="116"/>
    </row>
    <row r="640" spans="1:16" x14ac:dyDescent="0.25">
      <c r="A640" s="135"/>
      <c r="B640" s="130"/>
      <c r="C640" s="130"/>
      <c r="D640" s="106" t="s">
        <v>6</v>
      </c>
      <c r="E640" s="86">
        <v>900</v>
      </c>
      <c r="F640" s="86">
        <v>133</v>
      </c>
      <c r="G640" s="86">
        <f>E640-F640</f>
        <v>767</v>
      </c>
      <c r="H640" s="87">
        <v>900</v>
      </c>
      <c r="I640" s="116">
        <v>65</v>
      </c>
      <c r="J640" s="116">
        <v>835</v>
      </c>
      <c r="K640" s="116">
        <v>900</v>
      </c>
      <c r="L640" s="116">
        <v>52</v>
      </c>
      <c r="M640" s="116">
        <v>848</v>
      </c>
      <c r="N640" s="116"/>
      <c r="O640" s="116"/>
      <c r="P640" s="116"/>
    </row>
    <row r="641" spans="1:16" x14ac:dyDescent="0.25">
      <c r="A641" s="135"/>
      <c r="B641" s="130"/>
      <c r="C641" s="130"/>
      <c r="D641" s="106" t="s">
        <v>7</v>
      </c>
      <c r="E641" s="86"/>
      <c r="F641" s="86"/>
      <c r="G641" s="86"/>
      <c r="H641" s="87"/>
      <c r="I641" s="116"/>
      <c r="J641" s="116"/>
      <c r="K641" s="116"/>
      <c r="L641" s="116"/>
      <c r="M641" s="116"/>
      <c r="N641" s="116"/>
      <c r="O641" s="116"/>
      <c r="P641" s="116"/>
    </row>
    <row r="642" spans="1:16" x14ac:dyDescent="0.25">
      <c r="A642" s="135"/>
      <c r="B642" s="130"/>
      <c r="C642" s="130"/>
      <c r="D642" s="106" t="s">
        <v>8</v>
      </c>
      <c r="E642" s="86">
        <f t="shared" ref="E642:G642" si="30">E640</f>
        <v>900</v>
      </c>
      <c r="F642" s="86">
        <f t="shared" si="30"/>
        <v>133</v>
      </c>
      <c r="G642" s="86">
        <f t="shared" si="30"/>
        <v>767</v>
      </c>
      <c r="H642" s="87">
        <v>900</v>
      </c>
      <c r="I642" s="116">
        <v>65</v>
      </c>
      <c r="J642" s="116">
        <v>835</v>
      </c>
      <c r="K642" s="116">
        <v>900</v>
      </c>
      <c r="L642" s="116">
        <v>52</v>
      </c>
      <c r="M642" s="116">
        <v>848</v>
      </c>
      <c r="N642" s="116"/>
      <c r="O642" s="116"/>
      <c r="P642" s="116"/>
    </row>
    <row r="643" spans="1:16" ht="15" customHeight="1" x14ac:dyDescent="0.25">
      <c r="A643" s="135"/>
      <c r="B643" s="130"/>
      <c r="C643" s="130" t="s">
        <v>228</v>
      </c>
      <c r="D643" s="106" t="s">
        <v>4</v>
      </c>
      <c r="E643" s="86"/>
      <c r="F643" s="86"/>
      <c r="G643" s="86"/>
      <c r="H643" s="87"/>
      <c r="I643" s="116"/>
      <c r="J643" s="116"/>
      <c r="K643" s="116"/>
      <c r="L643" s="116"/>
      <c r="M643" s="116"/>
      <c r="N643" s="116"/>
      <c r="O643" s="116"/>
      <c r="P643" s="116"/>
    </row>
    <row r="644" spans="1:16" x14ac:dyDescent="0.25">
      <c r="A644" s="135"/>
      <c r="B644" s="130"/>
      <c r="C644" s="130"/>
      <c r="D644" s="106" t="s">
        <v>5</v>
      </c>
      <c r="E644" s="86"/>
      <c r="F644" s="86"/>
      <c r="G644" s="86"/>
      <c r="H644" s="87"/>
      <c r="I644" s="116"/>
      <c r="J644" s="116"/>
      <c r="K644" s="116"/>
      <c r="L644" s="116"/>
      <c r="M644" s="116"/>
      <c r="N644" s="116"/>
      <c r="O644" s="116"/>
      <c r="P644" s="116"/>
    </row>
    <row r="645" spans="1:16" x14ac:dyDescent="0.25">
      <c r="A645" s="135"/>
      <c r="B645" s="130"/>
      <c r="C645" s="130"/>
      <c r="D645" s="106" t="s">
        <v>6</v>
      </c>
      <c r="E645" s="86">
        <v>1800</v>
      </c>
      <c r="F645" s="86">
        <v>553</v>
      </c>
      <c r="G645" s="86">
        <f>E645-F645</f>
        <v>1247</v>
      </c>
      <c r="H645" s="87">
        <v>1800</v>
      </c>
      <c r="I645" s="116">
        <v>551</v>
      </c>
      <c r="J645" s="116">
        <v>1249</v>
      </c>
      <c r="K645" s="116">
        <v>1800</v>
      </c>
      <c r="L645" s="116">
        <v>522</v>
      </c>
      <c r="M645" s="116">
        <v>1278</v>
      </c>
      <c r="N645" s="116"/>
      <c r="O645" s="116"/>
      <c r="P645" s="116"/>
    </row>
    <row r="646" spans="1:16" x14ac:dyDescent="0.25">
      <c r="A646" s="135"/>
      <c r="B646" s="130"/>
      <c r="C646" s="130"/>
      <c r="D646" s="106" t="s">
        <v>7</v>
      </c>
      <c r="E646" s="86"/>
      <c r="F646" s="86"/>
      <c r="G646" s="86"/>
      <c r="H646" s="87"/>
      <c r="I646" s="116"/>
      <c r="J646" s="116"/>
      <c r="K646" s="116"/>
      <c r="L646" s="116"/>
      <c r="M646" s="116"/>
      <c r="N646" s="116"/>
      <c r="O646" s="116"/>
      <c r="P646" s="116"/>
    </row>
    <row r="647" spans="1:16" x14ac:dyDescent="0.25">
      <c r="A647" s="135"/>
      <c r="B647" s="130"/>
      <c r="C647" s="130"/>
      <c r="D647" s="106" t="s">
        <v>8</v>
      </c>
      <c r="E647" s="86">
        <f t="shared" ref="E647:G647" si="31">E645</f>
        <v>1800</v>
      </c>
      <c r="F647" s="86">
        <f t="shared" si="31"/>
        <v>553</v>
      </c>
      <c r="G647" s="86">
        <f t="shared" si="31"/>
        <v>1247</v>
      </c>
      <c r="H647" s="87">
        <v>1800</v>
      </c>
      <c r="I647" s="116">
        <v>551</v>
      </c>
      <c r="J647" s="116">
        <v>1249</v>
      </c>
      <c r="K647" s="116">
        <v>1800</v>
      </c>
      <c r="L647" s="116">
        <v>522</v>
      </c>
      <c r="M647" s="116">
        <v>1278</v>
      </c>
      <c r="N647" s="116"/>
      <c r="O647" s="116"/>
      <c r="P647" s="116"/>
    </row>
    <row r="648" spans="1:16" ht="15" customHeight="1" x14ac:dyDescent="0.25">
      <c r="A648" s="135"/>
      <c r="B648" s="130"/>
      <c r="C648" s="130" t="s">
        <v>229</v>
      </c>
      <c r="D648" s="106" t="s">
        <v>4</v>
      </c>
      <c r="E648" s="86"/>
      <c r="F648" s="86"/>
      <c r="G648" s="86"/>
      <c r="H648" s="87"/>
      <c r="I648" s="116"/>
      <c r="J648" s="116"/>
      <c r="K648" s="116"/>
      <c r="L648" s="116"/>
      <c r="M648" s="116"/>
      <c r="N648" s="116"/>
      <c r="O648" s="116"/>
      <c r="P648" s="116"/>
    </row>
    <row r="649" spans="1:16" x14ac:dyDescent="0.25">
      <c r="A649" s="135"/>
      <c r="B649" s="130"/>
      <c r="C649" s="130"/>
      <c r="D649" s="106" t="s">
        <v>5</v>
      </c>
      <c r="E649" s="86"/>
      <c r="F649" s="86"/>
      <c r="G649" s="86"/>
      <c r="H649" s="87"/>
      <c r="I649" s="116"/>
      <c r="J649" s="116"/>
      <c r="K649" s="116"/>
      <c r="L649" s="116"/>
      <c r="M649" s="116"/>
      <c r="N649" s="116"/>
      <c r="O649" s="116"/>
      <c r="P649" s="116"/>
    </row>
    <row r="650" spans="1:16" x14ac:dyDescent="0.25">
      <c r="A650" s="135"/>
      <c r="B650" s="130"/>
      <c r="C650" s="130"/>
      <c r="D650" s="106" t="s">
        <v>6</v>
      </c>
      <c r="E650" s="86">
        <v>1000</v>
      </c>
      <c r="F650" s="86">
        <v>25</v>
      </c>
      <c r="G650" s="86">
        <f>E650-F650</f>
        <v>975</v>
      </c>
      <c r="H650" s="87">
        <v>1000</v>
      </c>
      <c r="I650" s="116">
        <v>22</v>
      </c>
      <c r="J650" s="116">
        <v>978</v>
      </c>
      <c r="K650" s="116">
        <v>1000</v>
      </c>
      <c r="L650" s="116">
        <v>18</v>
      </c>
      <c r="M650" s="116">
        <v>982</v>
      </c>
      <c r="N650" s="116"/>
      <c r="O650" s="116"/>
      <c r="P650" s="116"/>
    </row>
    <row r="651" spans="1:16" x14ac:dyDescent="0.25">
      <c r="A651" s="135"/>
      <c r="B651" s="130"/>
      <c r="C651" s="130"/>
      <c r="D651" s="106" t="s">
        <v>7</v>
      </c>
      <c r="E651" s="86"/>
      <c r="F651" s="86"/>
      <c r="G651" s="86"/>
      <c r="H651" s="87"/>
      <c r="I651" s="116"/>
      <c r="J651" s="116"/>
      <c r="K651" s="116"/>
      <c r="L651" s="116"/>
      <c r="M651" s="116"/>
      <c r="N651" s="116"/>
      <c r="O651" s="116"/>
      <c r="P651" s="116"/>
    </row>
    <row r="652" spans="1:16" x14ac:dyDescent="0.25">
      <c r="A652" s="135"/>
      <c r="B652" s="130"/>
      <c r="C652" s="130"/>
      <c r="D652" s="106" t="s">
        <v>8</v>
      </c>
      <c r="E652" s="86">
        <f t="shared" ref="E652:G652" si="32">E650</f>
        <v>1000</v>
      </c>
      <c r="F652" s="86">
        <f t="shared" si="32"/>
        <v>25</v>
      </c>
      <c r="G652" s="86">
        <f t="shared" si="32"/>
        <v>975</v>
      </c>
      <c r="H652" s="87">
        <v>1000</v>
      </c>
      <c r="I652" s="116">
        <v>22</v>
      </c>
      <c r="J652" s="116">
        <v>978</v>
      </c>
      <c r="K652" s="116">
        <v>1000</v>
      </c>
      <c r="L652" s="116">
        <v>18</v>
      </c>
      <c r="M652" s="116">
        <v>982</v>
      </c>
      <c r="N652" s="116"/>
      <c r="O652" s="116"/>
      <c r="P652" s="116"/>
    </row>
    <row r="653" spans="1:16" ht="15" customHeight="1" x14ac:dyDescent="0.25">
      <c r="A653" s="135"/>
      <c r="B653" s="130"/>
      <c r="C653" s="130" t="s">
        <v>230</v>
      </c>
      <c r="D653" s="106" t="s">
        <v>4</v>
      </c>
      <c r="E653" s="86"/>
      <c r="F653" s="86"/>
      <c r="G653" s="86"/>
      <c r="H653" s="87"/>
      <c r="I653" s="116"/>
      <c r="J653" s="116"/>
      <c r="K653" s="116"/>
      <c r="L653" s="116"/>
      <c r="M653" s="116"/>
      <c r="N653" s="116"/>
      <c r="O653" s="116"/>
      <c r="P653" s="116"/>
    </row>
    <row r="654" spans="1:16" x14ac:dyDescent="0.25">
      <c r="A654" s="135"/>
      <c r="B654" s="130"/>
      <c r="C654" s="130"/>
      <c r="D654" s="106" t="s">
        <v>5</v>
      </c>
      <c r="E654" s="86"/>
      <c r="F654" s="86"/>
      <c r="G654" s="86"/>
      <c r="H654" s="87"/>
      <c r="I654" s="116"/>
      <c r="J654" s="116"/>
      <c r="K654" s="116"/>
      <c r="L654" s="116"/>
      <c r="M654" s="116"/>
      <c r="N654" s="116"/>
      <c r="O654" s="116"/>
      <c r="P654" s="116"/>
    </row>
    <row r="655" spans="1:16" x14ac:dyDescent="0.25">
      <c r="A655" s="135"/>
      <c r="B655" s="130"/>
      <c r="C655" s="130"/>
      <c r="D655" s="106" t="s">
        <v>6</v>
      </c>
      <c r="E655" s="86">
        <v>1250</v>
      </c>
      <c r="F655" s="86">
        <v>166</v>
      </c>
      <c r="G655" s="86">
        <f>E655-F655</f>
        <v>1084</v>
      </c>
      <c r="H655" s="87">
        <v>1250</v>
      </c>
      <c r="I655" s="116">
        <v>138</v>
      </c>
      <c r="J655" s="116">
        <v>1112</v>
      </c>
      <c r="K655" s="116">
        <v>1250</v>
      </c>
      <c r="L655" s="116">
        <v>111</v>
      </c>
      <c r="M655" s="116">
        <v>1139</v>
      </c>
      <c r="N655" s="116"/>
      <c r="O655" s="116"/>
      <c r="P655" s="116"/>
    </row>
    <row r="656" spans="1:16" x14ac:dyDescent="0.25">
      <c r="A656" s="135"/>
      <c r="B656" s="130"/>
      <c r="C656" s="130"/>
      <c r="D656" s="106" t="s">
        <v>7</v>
      </c>
      <c r="E656" s="86"/>
      <c r="F656" s="86"/>
      <c r="G656" s="86"/>
      <c r="H656" s="87"/>
      <c r="I656" s="116"/>
      <c r="J656" s="116"/>
      <c r="K656" s="116"/>
      <c r="L656" s="116"/>
      <c r="M656" s="116"/>
      <c r="N656" s="116"/>
      <c r="O656" s="116"/>
      <c r="P656" s="116"/>
    </row>
    <row r="657" spans="1:16" x14ac:dyDescent="0.25">
      <c r="A657" s="135"/>
      <c r="B657" s="130"/>
      <c r="C657" s="134"/>
      <c r="D657" s="112" t="s">
        <v>8</v>
      </c>
      <c r="E657" s="103">
        <f t="shared" ref="E657:G657" si="33">E655</f>
        <v>1250</v>
      </c>
      <c r="F657" s="103">
        <f t="shared" si="33"/>
        <v>166</v>
      </c>
      <c r="G657" s="103">
        <f t="shared" si="33"/>
        <v>1084</v>
      </c>
      <c r="H657" s="87">
        <v>1250</v>
      </c>
      <c r="I657" s="116">
        <v>138</v>
      </c>
      <c r="J657" s="116">
        <v>1112</v>
      </c>
      <c r="K657" s="116">
        <v>1250</v>
      </c>
      <c r="L657" s="116">
        <v>111</v>
      </c>
      <c r="M657" s="116">
        <v>1139</v>
      </c>
      <c r="N657" s="116"/>
      <c r="O657" s="116"/>
      <c r="P657" s="116"/>
    </row>
    <row r="658" spans="1:16" ht="15" customHeight="1" x14ac:dyDescent="0.25">
      <c r="A658" s="135"/>
      <c r="B658" s="136" t="s">
        <v>40</v>
      </c>
      <c r="C658" s="130" t="s">
        <v>231</v>
      </c>
      <c r="D658" s="106" t="s">
        <v>4</v>
      </c>
      <c r="E658" s="86"/>
      <c r="F658" s="86"/>
      <c r="G658" s="86"/>
      <c r="H658" s="87"/>
      <c r="I658" s="116"/>
      <c r="J658" s="116"/>
      <c r="K658" s="116"/>
      <c r="L658" s="116"/>
      <c r="M658" s="116"/>
      <c r="N658" s="116"/>
      <c r="O658" s="116"/>
      <c r="P658" s="116"/>
    </row>
    <row r="659" spans="1:16" x14ac:dyDescent="0.25">
      <c r="A659" s="135"/>
      <c r="B659" s="130"/>
      <c r="C659" s="130"/>
      <c r="D659" s="106" t="s">
        <v>5</v>
      </c>
      <c r="E659" s="86"/>
      <c r="F659" s="86"/>
      <c r="G659" s="86"/>
      <c r="H659" s="87"/>
      <c r="I659" s="116"/>
      <c r="J659" s="116"/>
      <c r="K659" s="116"/>
      <c r="L659" s="116"/>
      <c r="M659" s="116"/>
      <c r="N659" s="116"/>
      <c r="O659" s="116"/>
      <c r="P659" s="116"/>
    </row>
    <row r="660" spans="1:16" x14ac:dyDescent="0.25">
      <c r="A660" s="135"/>
      <c r="B660" s="130"/>
      <c r="C660" s="130"/>
      <c r="D660" s="106" t="s">
        <v>6</v>
      </c>
      <c r="E660" s="86">
        <v>1000</v>
      </c>
      <c r="F660" s="86">
        <v>422</v>
      </c>
      <c r="G660" s="86">
        <f>E660-F660</f>
        <v>578</v>
      </c>
      <c r="H660" s="87">
        <v>1000</v>
      </c>
      <c r="I660" s="116">
        <v>384</v>
      </c>
      <c r="J660" s="116">
        <v>616</v>
      </c>
      <c r="K660" s="116">
        <v>1000</v>
      </c>
      <c r="L660" s="116">
        <v>118</v>
      </c>
      <c r="M660" s="116">
        <v>882</v>
      </c>
      <c r="N660" s="116"/>
      <c r="O660" s="116"/>
      <c r="P660" s="116"/>
    </row>
    <row r="661" spans="1:16" x14ac:dyDescent="0.25">
      <c r="A661" s="135"/>
      <c r="B661" s="130"/>
      <c r="C661" s="130"/>
      <c r="D661" s="106" t="s">
        <v>7</v>
      </c>
      <c r="E661" s="86"/>
      <c r="F661" s="86"/>
      <c r="G661" s="86"/>
      <c r="H661" s="87"/>
      <c r="I661" s="116"/>
      <c r="J661" s="116"/>
      <c r="K661" s="116"/>
      <c r="L661" s="116"/>
      <c r="M661" s="116"/>
      <c r="N661" s="116"/>
      <c r="O661" s="116"/>
      <c r="P661" s="116"/>
    </row>
    <row r="662" spans="1:16" x14ac:dyDescent="0.25">
      <c r="A662" s="135"/>
      <c r="B662" s="130"/>
      <c r="C662" s="130"/>
      <c r="D662" s="106" t="s">
        <v>8</v>
      </c>
      <c r="E662" s="86">
        <f>E658+E659+E660+E661</f>
        <v>1000</v>
      </c>
      <c r="F662" s="86">
        <f t="shared" ref="F662:G662" si="34">F658+F659+F660+F661</f>
        <v>422</v>
      </c>
      <c r="G662" s="86">
        <f t="shared" si="34"/>
        <v>578</v>
      </c>
      <c r="H662" s="87">
        <v>1000</v>
      </c>
      <c r="I662" s="116">
        <v>384</v>
      </c>
      <c r="J662" s="116">
        <v>616</v>
      </c>
      <c r="K662" s="116">
        <v>1000</v>
      </c>
      <c r="L662" s="116">
        <v>118</v>
      </c>
      <c r="M662" s="116">
        <v>882</v>
      </c>
      <c r="N662" s="116"/>
      <c r="O662" s="116"/>
      <c r="P662" s="116"/>
    </row>
    <row r="663" spans="1:16" ht="15" customHeight="1" x14ac:dyDescent="0.25">
      <c r="A663" s="135"/>
      <c r="B663" s="130"/>
      <c r="C663" s="130" t="s">
        <v>232</v>
      </c>
      <c r="D663" s="106" t="s">
        <v>4</v>
      </c>
      <c r="E663" s="86"/>
      <c r="F663" s="86"/>
      <c r="G663" s="86"/>
      <c r="H663" s="87"/>
      <c r="I663" s="116"/>
      <c r="J663" s="116"/>
      <c r="K663" s="116"/>
      <c r="L663" s="116"/>
      <c r="M663" s="116"/>
      <c r="N663" s="116"/>
      <c r="O663" s="116"/>
      <c r="P663" s="116"/>
    </row>
    <row r="664" spans="1:16" x14ac:dyDescent="0.25">
      <c r="A664" s="135"/>
      <c r="B664" s="130"/>
      <c r="C664" s="130"/>
      <c r="D664" s="106" t="s">
        <v>5</v>
      </c>
      <c r="E664" s="86"/>
      <c r="F664" s="86"/>
      <c r="G664" s="86"/>
      <c r="H664" s="87"/>
      <c r="I664" s="116"/>
      <c r="J664" s="116"/>
      <c r="K664" s="116"/>
      <c r="L664" s="116"/>
      <c r="M664" s="116"/>
      <c r="N664" s="116"/>
      <c r="O664" s="116"/>
      <c r="P664" s="116"/>
    </row>
    <row r="665" spans="1:16" x14ac:dyDescent="0.25">
      <c r="A665" s="135"/>
      <c r="B665" s="130"/>
      <c r="C665" s="130"/>
      <c r="D665" s="106" t="s">
        <v>6</v>
      </c>
      <c r="E665" s="86">
        <v>2190</v>
      </c>
      <c r="F665" s="86">
        <v>1419</v>
      </c>
      <c r="G665" s="86">
        <f>E665-F665</f>
        <v>771</v>
      </c>
      <c r="H665" s="87">
        <v>2190</v>
      </c>
      <c r="I665" s="116">
        <v>1332</v>
      </c>
      <c r="J665" s="116">
        <v>858</v>
      </c>
      <c r="K665" s="116">
        <v>2190</v>
      </c>
      <c r="L665" s="116">
        <v>810</v>
      </c>
      <c r="M665" s="116">
        <v>1380</v>
      </c>
      <c r="N665" s="116"/>
      <c r="O665" s="116"/>
      <c r="P665" s="116"/>
    </row>
    <row r="666" spans="1:16" x14ac:dyDescent="0.25">
      <c r="A666" s="135"/>
      <c r="B666" s="130"/>
      <c r="C666" s="130"/>
      <c r="D666" s="106" t="s">
        <v>7</v>
      </c>
      <c r="E666" s="86"/>
      <c r="F666" s="86"/>
      <c r="G666" s="86"/>
      <c r="H666" s="87"/>
      <c r="I666" s="116"/>
      <c r="J666" s="116"/>
      <c r="K666" s="116"/>
      <c r="L666" s="116"/>
      <c r="M666" s="116"/>
      <c r="N666" s="116"/>
      <c r="O666" s="116"/>
      <c r="P666" s="116"/>
    </row>
    <row r="667" spans="1:16" x14ac:dyDescent="0.25">
      <c r="A667" s="135"/>
      <c r="B667" s="130"/>
      <c r="C667" s="130"/>
      <c r="D667" s="106" t="s">
        <v>8</v>
      </c>
      <c r="E667" s="86">
        <f>E663+E664+E665+E666</f>
        <v>2190</v>
      </c>
      <c r="F667" s="86">
        <f t="shared" ref="F667:G667" si="35">F663+F664+F665+F666</f>
        <v>1419</v>
      </c>
      <c r="G667" s="86">
        <f t="shared" si="35"/>
        <v>771</v>
      </c>
      <c r="H667" s="87">
        <v>2190</v>
      </c>
      <c r="I667" s="116">
        <v>1332</v>
      </c>
      <c r="J667" s="116">
        <v>858</v>
      </c>
      <c r="K667" s="116">
        <v>2190</v>
      </c>
      <c r="L667" s="116">
        <v>810</v>
      </c>
      <c r="M667" s="116">
        <v>1380</v>
      </c>
      <c r="N667" s="116"/>
      <c r="O667" s="116"/>
      <c r="P667" s="116"/>
    </row>
    <row r="668" spans="1:16" ht="15" customHeight="1" x14ac:dyDescent="0.25">
      <c r="A668" s="135"/>
      <c r="B668" s="130"/>
      <c r="C668" s="130" t="s">
        <v>233</v>
      </c>
      <c r="D668" s="106" t="s">
        <v>4</v>
      </c>
      <c r="E668" s="86"/>
      <c r="F668" s="86"/>
      <c r="G668" s="86"/>
      <c r="H668" s="87"/>
      <c r="I668" s="116"/>
      <c r="J668" s="116"/>
      <c r="K668" s="116"/>
      <c r="L668" s="116"/>
      <c r="M668" s="116"/>
      <c r="N668" s="116"/>
      <c r="O668" s="116"/>
      <c r="P668" s="116"/>
    </row>
    <row r="669" spans="1:16" x14ac:dyDescent="0.25">
      <c r="A669" s="135"/>
      <c r="B669" s="130"/>
      <c r="C669" s="130"/>
      <c r="D669" s="106" t="s">
        <v>5</v>
      </c>
      <c r="E669" s="86"/>
      <c r="F669" s="86"/>
      <c r="G669" s="86"/>
      <c r="H669" s="87"/>
      <c r="I669" s="116"/>
      <c r="J669" s="116"/>
      <c r="K669" s="116"/>
      <c r="L669" s="116"/>
      <c r="M669" s="116"/>
      <c r="N669" s="116"/>
      <c r="O669" s="116"/>
      <c r="P669" s="116"/>
    </row>
    <row r="670" spans="1:16" x14ac:dyDescent="0.25">
      <c r="A670" s="135"/>
      <c r="B670" s="130"/>
      <c r="C670" s="130"/>
      <c r="D670" s="106" t="s">
        <v>6</v>
      </c>
      <c r="E670" s="86">
        <v>3800</v>
      </c>
      <c r="F670" s="86">
        <v>1997</v>
      </c>
      <c r="G670" s="86">
        <f>E670-F670</f>
        <v>1803</v>
      </c>
      <c r="H670" s="87">
        <v>3800</v>
      </c>
      <c r="I670" s="116">
        <v>1990</v>
      </c>
      <c r="J670" s="116">
        <v>1810</v>
      </c>
      <c r="K670" s="116">
        <v>3800</v>
      </c>
      <c r="L670" s="116">
        <v>1173</v>
      </c>
      <c r="M670" s="116">
        <v>2627</v>
      </c>
      <c r="N670" s="116"/>
      <c r="O670" s="116"/>
      <c r="P670" s="116"/>
    </row>
    <row r="671" spans="1:16" x14ac:dyDescent="0.25">
      <c r="A671" s="135"/>
      <c r="B671" s="130"/>
      <c r="C671" s="130"/>
      <c r="D671" s="106" t="s">
        <v>7</v>
      </c>
      <c r="E671" s="86"/>
      <c r="F671" s="86"/>
      <c r="G671" s="86"/>
      <c r="H671" s="87"/>
      <c r="I671" s="116"/>
      <c r="J671" s="116"/>
      <c r="K671" s="116"/>
      <c r="L671" s="116"/>
      <c r="M671" s="116"/>
      <c r="N671" s="116"/>
      <c r="O671" s="116"/>
      <c r="P671" s="116"/>
    </row>
    <row r="672" spans="1:16" x14ac:dyDescent="0.25">
      <c r="A672" s="135"/>
      <c r="B672" s="130"/>
      <c r="C672" s="130"/>
      <c r="D672" s="106" t="s">
        <v>8</v>
      </c>
      <c r="E672" s="86">
        <f>E668+E669+E670+E671</f>
        <v>3800</v>
      </c>
      <c r="F672" s="86">
        <f t="shared" ref="F672:G672" si="36">F668+F669+F670+F671</f>
        <v>1997</v>
      </c>
      <c r="G672" s="86">
        <f t="shared" si="36"/>
        <v>1803</v>
      </c>
      <c r="H672" s="87">
        <v>3800</v>
      </c>
      <c r="I672" s="116">
        <v>1990</v>
      </c>
      <c r="J672" s="116">
        <v>1810</v>
      </c>
      <c r="K672" s="116">
        <v>3800</v>
      </c>
      <c r="L672" s="116">
        <v>1173</v>
      </c>
      <c r="M672" s="116">
        <v>2627</v>
      </c>
      <c r="N672" s="116"/>
      <c r="O672" s="116"/>
      <c r="P672" s="116"/>
    </row>
    <row r="673" spans="1:16" ht="15" customHeight="1" x14ac:dyDescent="0.25">
      <c r="A673" s="135"/>
      <c r="B673" s="130"/>
      <c r="C673" s="130" t="s">
        <v>253</v>
      </c>
      <c r="D673" s="106" t="s">
        <v>4</v>
      </c>
      <c r="E673" s="86"/>
      <c r="F673" s="86"/>
      <c r="G673" s="86"/>
      <c r="H673" s="87"/>
      <c r="I673" s="116"/>
      <c r="J673" s="116"/>
      <c r="K673" s="116"/>
      <c r="L673" s="116"/>
      <c r="M673" s="116"/>
      <c r="N673" s="116"/>
      <c r="O673" s="116"/>
      <c r="P673" s="116"/>
    </row>
    <row r="674" spans="1:16" x14ac:dyDescent="0.25">
      <c r="A674" s="135"/>
      <c r="B674" s="130"/>
      <c r="C674" s="130"/>
      <c r="D674" s="106" t="s">
        <v>5</v>
      </c>
      <c r="E674" s="86"/>
      <c r="F674" s="86"/>
      <c r="G674" s="86"/>
      <c r="H674" s="87"/>
      <c r="I674" s="116"/>
      <c r="J674" s="116"/>
      <c r="K674" s="116"/>
      <c r="L674" s="116"/>
      <c r="M674" s="116"/>
      <c r="N674" s="116"/>
      <c r="O674" s="116"/>
      <c r="P674" s="116"/>
    </row>
    <row r="675" spans="1:16" x14ac:dyDescent="0.25">
      <c r="A675" s="135"/>
      <c r="B675" s="130"/>
      <c r="C675" s="130"/>
      <c r="D675" s="106" t="s">
        <v>6</v>
      </c>
      <c r="E675" s="86">
        <v>920</v>
      </c>
      <c r="F675" s="86">
        <v>414</v>
      </c>
      <c r="G675" s="86">
        <f>E675-F675</f>
        <v>506</v>
      </c>
      <c r="H675" s="87">
        <v>920</v>
      </c>
      <c r="I675" s="116">
        <v>330</v>
      </c>
      <c r="J675" s="116">
        <v>590</v>
      </c>
      <c r="K675" s="116">
        <v>920</v>
      </c>
      <c r="L675" s="116">
        <v>260</v>
      </c>
      <c r="M675" s="116">
        <v>660</v>
      </c>
      <c r="N675" s="116"/>
      <c r="O675" s="116"/>
      <c r="P675" s="116"/>
    </row>
    <row r="676" spans="1:16" x14ac:dyDescent="0.25">
      <c r="A676" s="135"/>
      <c r="B676" s="130"/>
      <c r="C676" s="130"/>
      <c r="D676" s="106" t="s">
        <v>7</v>
      </c>
      <c r="E676" s="86"/>
      <c r="F676" s="86"/>
      <c r="G676" s="86"/>
      <c r="H676" s="87"/>
      <c r="I676" s="116"/>
      <c r="J676" s="116"/>
      <c r="K676" s="116"/>
      <c r="L676" s="116"/>
      <c r="M676" s="116"/>
      <c r="N676" s="116"/>
      <c r="O676" s="116"/>
      <c r="P676" s="116"/>
    </row>
    <row r="677" spans="1:16" x14ac:dyDescent="0.25">
      <c r="A677" s="135"/>
      <c r="B677" s="130"/>
      <c r="C677" s="130"/>
      <c r="D677" s="106" t="s">
        <v>8</v>
      </c>
      <c r="E677" s="86">
        <f>E673+E674+E675+E676</f>
        <v>920</v>
      </c>
      <c r="F677" s="86">
        <f t="shared" ref="F677:G677" si="37">F673+F674+F675+F676</f>
        <v>414</v>
      </c>
      <c r="G677" s="86">
        <f t="shared" si="37"/>
        <v>506</v>
      </c>
      <c r="H677" s="87">
        <v>920</v>
      </c>
      <c r="I677" s="116">
        <v>330</v>
      </c>
      <c r="J677" s="116">
        <v>590</v>
      </c>
      <c r="K677" s="116">
        <v>920</v>
      </c>
      <c r="L677" s="116">
        <v>260</v>
      </c>
      <c r="M677" s="116">
        <v>660</v>
      </c>
      <c r="N677" s="116"/>
      <c r="O677" s="116"/>
      <c r="P677" s="116"/>
    </row>
    <row r="678" spans="1:16" ht="15" customHeight="1" x14ac:dyDescent="0.25">
      <c r="A678" s="135"/>
      <c r="B678" s="108" t="s">
        <v>82</v>
      </c>
      <c r="C678" s="186" t="s">
        <v>65</v>
      </c>
      <c r="D678" s="187"/>
      <c r="E678" s="187"/>
      <c r="F678" s="187"/>
      <c r="G678" s="187"/>
      <c r="H678" s="187"/>
      <c r="I678" s="187"/>
      <c r="J678" s="187"/>
      <c r="K678" s="187"/>
      <c r="L678" s="187"/>
      <c r="M678" s="188"/>
      <c r="N678" s="107"/>
      <c r="O678" s="107"/>
      <c r="P678" s="107"/>
    </row>
    <row r="679" spans="1:16" ht="15" customHeight="1" x14ac:dyDescent="0.25">
      <c r="A679" s="135"/>
      <c r="B679" s="108" t="s">
        <v>83</v>
      </c>
      <c r="C679" s="186" t="s">
        <v>65</v>
      </c>
      <c r="D679" s="187"/>
      <c r="E679" s="187"/>
      <c r="F679" s="187"/>
      <c r="G679" s="187"/>
      <c r="H679" s="187"/>
      <c r="I679" s="187"/>
      <c r="J679" s="187"/>
      <c r="K679" s="187"/>
      <c r="L679" s="187"/>
      <c r="M679" s="188"/>
      <c r="N679" s="107"/>
      <c r="O679" s="107"/>
      <c r="P679" s="107"/>
    </row>
    <row r="680" spans="1:16" ht="15" customHeight="1" x14ac:dyDescent="0.25">
      <c r="A680" s="135"/>
      <c r="B680" s="108" t="s">
        <v>84</v>
      </c>
      <c r="C680" s="186" t="s">
        <v>65</v>
      </c>
      <c r="D680" s="187"/>
      <c r="E680" s="187"/>
      <c r="F680" s="187"/>
      <c r="G680" s="187"/>
      <c r="H680" s="187"/>
      <c r="I680" s="187"/>
      <c r="J680" s="187"/>
      <c r="K680" s="187"/>
      <c r="L680" s="187"/>
      <c r="M680" s="188"/>
      <c r="N680" s="107"/>
      <c r="O680" s="107"/>
      <c r="P680" s="107"/>
    </row>
    <row r="681" spans="1:16" x14ac:dyDescent="0.25">
      <c r="A681" s="130" t="s">
        <v>113</v>
      </c>
      <c r="B681" s="134" t="s">
        <v>114</v>
      </c>
      <c r="C681" s="130" t="s">
        <v>267</v>
      </c>
      <c r="D681" s="106" t="s">
        <v>4</v>
      </c>
      <c r="E681" s="116"/>
      <c r="F681" s="116"/>
      <c r="G681" s="116"/>
      <c r="H681" s="116"/>
      <c r="I681" s="116"/>
      <c r="J681" s="104"/>
      <c r="K681" s="116"/>
      <c r="L681" s="116"/>
      <c r="M681" s="116"/>
      <c r="N681" s="116"/>
      <c r="O681" s="116"/>
      <c r="P681" s="116"/>
    </row>
    <row r="682" spans="1:16" x14ac:dyDescent="0.25">
      <c r="A682" s="130"/>
      <c r="B682" s="135"/>
      <c r="C682" s="130"/>
      <c r="D682" s="106" t="s">
        <v>5</v>
      </c>
      <c r="E682" s="116"/>
      <c r="F682" s="116"/>
      <c r="G682" s="116"/>
      <c r="H682" s="116"/>
      <c r="I682" s="116"/>
      <c r="J682" s="104"/>
      <c r="K682" s="116"/>
      <c r="L682" s="116"/>
      <c r="M682" s="116"/>
      <c r="N682" s="116"/>
      <c r="O682" s="116"/>
      <c r="P682" s="116"/>
    </row>
    <row r="683" spans="1:16" x14ac:dyDescent="0.25">
      <c r="A683" s="130"/>
      <c r="B683" s="135"/>
      <c r="C683" s="130"/>
      <c r="D683" s="106" t="s">
        <v>6</v>
      </c>
      <c r="E683" s="116">
        <v>57760</v>
      </c>
      <c r="F683" s="24">
        <v>14780</v>
      </c>
      <c r="G683" s="116">
        <v>42980</v>
      </c>
      <c r="H683" s="116">
        <v>57760</v>
      </c>
      <c r="I683" s="116">
        <v>11931</v>
      </c>
      <c r="J683" s="104">
        <v>45829</v>
      </c>
      <c r="K683" s="116">
        <v>57760</v>
      </c>
      <c r="L683" s="116">
        <v>11976</v>
      </c>
      <c r="M683" s="116">
        <v>45784</v>
      </c>
      <c r="N683" s="116"/>
      <c r="O683" s="116"/>
      <c r="P683" s="116"/>
    </row>
    <row r="684" spans="1:16" x14ac:dyDescent="0.25">
      <c r="A684" s="130"/>
      <c r="B684" s="135"/>
      <c r="C684" s="130"/>
      <c r="D684" s="106" t="s">
        <v>7</v>
      </c>
      <c r="E684" s="116"/>
      <c r="F684" s="116"/>
      <c r="G684" s="116"/>
      <c r="H684" s="116"/>
      <c r="I684" s="116"/>
      <c r="J684" s="104"/>
      <c r="K684" s="116"/>
      <c r="L684" s="116"/>
      <c r="M684" s="116"/>
      <c r="N684" s="116"/>
      <c r="O684" s="116"/>
      <c r="P684" s="116"/>
    </row>
    <row r="685" spans="1:16" x14ac:dyDescent="0.25">
      <c r="A685" s="130"/>
      <c r="B685" s="136"/>
      <c r="C685" s="130"/>
      <c r="D685" s="106" t="s">
        <v>8</v>
      </c>
      <c r="E685" s="116">
        <v>57760</v>
      </c>
      <c r="F685" s="116">
        <v>14780</v>
      </c>
      <c r="G685" s="116">
        <v>42980</v>
      </c>
      <c r="H685" s="116">
        <v>57760</v>
      </c>
      <c r="I685" s="116">
        <v>11931</v>
      </c>
      <c r="J685" s="104">
        <v>45829</v>
      </c>
      <c r="K685" s="116">
        <v>57760</v>
      </c>
      <c r="L685" s="116">
        <v>11976</v>
      </c>
      <c r="M685" s="116">
        <v>45784</v>
      </c>
      <c r="N685" s="116"/>
      <c r="O685" s="116"/>
      <c r="P685" s="116"/>
    </row>
    <row r="686" spans="1:16" ht="15" customHeight="1" x14ac:dyDescent="0.25">
      <c r="A686" s="130"/>
      <c r="B686" s="134" t="s">
        <v>115</v>
      </c>
      <c r="C686" s="134" t="s">
        <v>266</v>
      </c>
      <c r="D686" s="106" t="s">
        <v>4</v>
      </c>
      <c r="E686" s="89"/>
      <c r="F686" s="89"/>
      <c r="G686" s="89"/>
      <c r="H686" s="116"/>
      <c r="I686" s="116"/>
      <c r="J686" s="104"/>
      <c r="K686" s="116"/>
      <c r="L686" s="116"/>
      <c r="M686" s="116"/>
      <c r="N686" s="116"/>
      <c r="O686" s="116"/>
      <c r="P686" s="116"/>
    </row>
    <row r="687" spans="1:16" x14ac:dyDescent="0.25">
      <c r="A687" s="130"/>
      <c r="B687" s="135"/>
      <c r="C687" s="135"/>
      <c r="D687" s="106" t="s">
        <v>5</v>
      </c>
      <c r="E687" s="86">
        <v>1361</v>
      </c>
      <c r="F687" s="86">
        <v>138</v>
      </c>
      <c r="G687" s="86">
        <f t="shared" ref="G687:G690" si="38">E687-F687</f>
        <v>1223</v>
      </c>
      <c r="H687" s="116">
        <v>1361</v>
      </c>
      <c r="I687" s="116">
        <v>18</v>
      </c>
      <c r="J687" s="104">
        <v>1343</v>
      </c>
      <c r="K687" s="116">
        <v>1361</v>
      </c>
      <c r="L687" s="116">
        <v>78.333333333333329</v>
      </c>
      <c r="M687" s="116">
        <v>1282.6666666666667</v>
      </c>
      <c r="N687" s="116"/>
      <c r="O687" s="116"/>
      <c r="P687" s="116"/>
    </row>
    <row r="688" spans="1:16" x14ac:dyDescent="0.25">
      <c r="A688" s="130"/>
      <c r="B688" s="135"/>
      <c r="C688" s="135"/>
      <c r="D688" s="106" t="s">
        <v>6</v>
      </c>
      <c r="E688" s="86">
        <f>(2999+850+1400)</f>
        <v>5249</v>
      </c>
      <c r="F688" s="86">
        <v>2499</v>
      </c>
      <c r="G688" s="86">
        <f t="shared" si="38"/>
        <v>2750</v>
      </c>
      <c r="H688" s="116">
        <v>5249</v>
      </c>
      <c r="I688" s="116">
        <v>1718</v>
      </c>
      <c r="J688" s="104">
        <v>3531</v>
      </c>
      <c r="K688" s="116">
        <v>5249</v>
      </c>
      <c r="L688" s="116">
        <v>1785.7777777777776</v>
      </c>
      <c r="M688" s="116">
        <v>3463.2222222222226</v>
      </c>
      <c r="N688" s="116"/>
      <c r="O688" s="116"/>
      <c r="P688" s="116"/>
    </row>
    <row r="689" spans="1:16" x14ac:dyDescent="0.25">
      <c r="A689" s="130"/>
      <c r="B689" s="135"/>
      <c r="C689" s="135"/>
      <c r="D689" s="106" t="s">
        <v>7</v>
      </c>
      <c r="E689" s="86"/>
      <c r="F689" s="86"/>
      <c r="G689" s="86"/>
      <c r="H689" s="116"/>
      <c r="I689" s="116"/>
      <c r="J689" s="104"/>
      <c r="K689" s="116"/>
      <c r="L689" s="116"/>
      <c r="M689" s="116"/>
      <c r="N689" s="116"/>
      <c r="O689" s="116"/>
      <c r="P689" s="116"/>
    </row>
    <row r="690" spans="1:16" x14ac:dyDescent="0.25">
      <c r="A690" s="130"/>
      <c r="B690" s="135"/>
      <c r="C690" s="136"/>
      <c r="D690" s="106" t="s">
        <v>8</v>
      </c>
      <c r="E690" s="86">
        <f>SUM(E686:E689)</f>
        <v>6610</v>
      </c>
      <c r="F690" s="86">
        <f>SUM(F686:F689)</f>
        <v>2637</v>
      </c>
      <c r="G690" s="86">
        <f t="shared" si="38"/>
        <v>3973</v>
      </c>
      <c r="H690" s="116">
        <v>6610</v>
      </c>
      <c r="I690" s="116">
        <v>1736</v>
      </c>
      <c r="J690" s="104">
        <v>4874</v>
      </c>
      <c r="K690" s="116">
        <v>6610</v>
      </c>
      <c r="L690" s="116">
        <v>1864.1111111111109</v>
      </c>
      <c r="M690" s="116">
        <v>4745.8888888888887</v>
      </c>
      <c r="N690" s="116"/>
      <c r="O690" s="116"/>
      <c r="P690" s="116"/>
    </row>
    <row r="691" spans="1:16" ht="15" customHeight="1" x14ac:dyDescent="0.25">
      <c r="A691" s="130"/>
      <c r="B691" s="23" t="s">
        <v>116</v>
      </c>
      <c r="C691" s="186" t="s">
        <v>65</v>
      </c>
      <c r="D691" s="187"/>
      <c r="E691" s="187"/>
      <c r="F691" s="187"/>
      <c r="G691" s="187"/>
      <c r="H691" s="187"/>
      <c r="I691" s="187"/>
      <c r="J691" s="187"/>
      <c r="K691" s="187"/>
      <c r="L691" s="187"/>
      <c r="M691" s="188"/>
      <c r="N691" s="107"/>
      <c r="O691" s="107"/>
      <c r="P691" s="107"/>
    </row>
    <row r="692" spans="1:16" ht="15" customHeight="1" x14ac:dyDescent="0.25">
      <c r="A692" s="130"/>
      <c r="B692" s="23" t="s">
        <v>117</v>
      </c>
      <c r="C692" s="186" t="s">
        <v>65</v>
      </c>
      <c r="D692" s="187"/>
      <c r="E692" s="187"/>
      <c r="F692" s="187"/>
      <c r="G692" s="187"/>
      <c r="H692" s="187"/>
      <c r="I692" s="187"/>
      <c r="J692" s="187"/>
      <c r="K692" s="187"/>
      <c r="L692" s="187"/>
      <c r="M692" s="188"/>
      <c r="N692" s="107"/>
      <c r="O692" s="107"/>
      <c r="P692" s="107"/>
    </row>
    <row r="693" spans="1:16" ht="15" customHeight="1" x14ac:dyDescent="0.25">
      <c r="A693" s="134" t="s">
        <v>19</v>
      </c>
      <c r="B693" s="134" t="s">
        <v>20</v>
      </c>
      <c r="C693" s="134" t="s">
        <v>237</v>
      </c>
      <c r="D693" s="106" t="s">
        <v>4</v>
      </c>
      <c r="E693" s="106"/>
      <c r="F693" s="106"/>
      <c r="G693" s="106"/>
      <c r="H693" s="116"/>
      <c r="I693" s="116"/>
      <c r="J693" s="116"/>
      <c r="K693" s="116"/>
      <c r="L693" s="116"/>
      <c r="M693" s="116"/>
      <c r="N693" s="116"/>
      <c r="O693" s="116"/>
      <c r="P693" s="116"/>
    </row>
    <row r="694" spans="1:16" x14ac:dyDescent="0.25">
      <c r="A694" s="135"/>
      <c r="B694" s="135"/>
      <c r="C694" s="135"/>
      <c r="D694" s="106" t="s">
        <v>5</v>
      </c>
      <c r="E694" s="106"/>
      <c r="F694" s="106"/>
      <c r="G694" s="106"/>
      <c r="H694" s="116"/>
      <c r="I694" s="116"/>
      <c r="J694" s="116"/>
      <c r="K694" s="116"/>
      <c r="L694" s="116"/>
      <c r="M694" s="116"/>
      <c r="N694" s="116"/>
      <c r="O694" s="116"/>
      <c r="P694" s="116"/>
    </row>
    <row r="695" spans="1:16" x14ac:dyDescent="0.25">
      <c r="A695" s="135"/>
      <c r="B695" s="135"/>
      <c r="C695" s="135"/>
      <c r="D695" s="106" t="s">
        <v>6</v>
      </c>
      <c r="E695" s="86">
        <v>780</v>
      </c>
      <c r="F695" s="86">
        <v>109</v>
      </c>
      <c r="G695" s="86">
        <f>E695-F695</f>
        <v>671</v>
      </c>
      <c r="H695" s="116">
        <v>780</v>
      </c>
      <c r="I695" s="116">
        <v>109</v>
      </c>
      <c r="J695" s="116">
        <v>671</v>
      </c>
      <c r="K695" s="116">
        <v>780</v>
      </c>
      <c r="L695" s="116">
        <v>109</v>
      </c>
      <c r="M695" s="116">
        <v>671</v>
      </c>
      <c r="N695" s="116"/>
      <c r="O695" s="116"/>
      <c r="P695" s="116"/>
    </row>
    <row r="696" spans="1:16" x14ac:dyDescent="0.25">
      <c r="A696" s="135"/>
      <c r="B696" s="135"/>
      <c r="C696" s="135"/>
      <c r="D696" s="106" t="s">
        <v>7</v>
      </c>
      <c r="E696" s="106"/>
      <c r="F696" s="106"/>
      <c r="G696" s="106"/>
      <c r="H696" s="116"/>
      <c r="I696" s="116"/>
      <c r="J696" s="116"/>
      <c r="K696" s="116"/>
      <c r="L696" s="116"/>
      <c r="M696" s="116"/>
      <c r="N696" s="116"/>
      <c r="O696" s="116"/>
      <c r="P696" s="116"/>
    </row>
    <row r="697" spans="1:16" x14ac:dyDescent="0.25">
      <c r="A697" s="135"/>
      <c r="B697" s="135"/>
      <c r="C697" s="136"/>
      <c r="D697" s="106" t="s">
        <v>8</v>
      </c>
      <c r="E697" s="86">
        <f>SUM(E695:E696)</f>
        <v>780</v>
      </c>
      <c r="F697" s="86">
        <f t="shared" ref="F697:G697" si="39">SUM(F695:F696)</f>
        <v>109</v>
      </c>
      <c r="G697" s="86">
        <f t="shared" si="39"/>
        <v>671</v>
      </c>
      <c r="H697" s="116">
        <v>780</v>
      </c>
      <c r="I697" s="116">
        <v>109</v>
      </c>
      <c r="J697" s="116">
        <v>671</v>
      </c>
      <c r="K697" s="116">
        <v>780</v>
      </c>
      <c r="L697" s="116">
        <v>109</v>
      </c>
      <c r="M697" s="116">
        <v>671</v>
      </c>
      <c r="N697" s="116"/>
      <c r="O697" s="116"/>
      <c r="P697" s="116"/>
    </row>
    <row r="698" spans="1:16" ht="15" customHeight="1" x14ac:dyDescent="0.25">
      <c r="A698" s="135"/>
      <c r="B698" s="135"/>
      <c r="C698" s="134" t="s">
        <v>238</v>
      </c>
      <c r="D698" s="106" t="s">
        <v>4</v>
      </c>
      <c r="E698" s="106"/>
      <c r="F698" s="106"/>
      <c r="G698" s="106"/>
      <c r="H698" s="116"/>
      <c r="I698" s="116"/>
      <c r="J698" s="116"/>
      <c r="K698" s="116"/>
      <c r="L698" s="116"/>
      <c r="M698" s="116"/>
      <c r="N698" s="116"/>
      <c r="O698" s="116"/>
      <c r="P698" s="116"/>
    </row>
    <row r="699" spans="1:16" x14ac:dyDescent="0.25">
      <c r="A699" s="135"/>
      <c r="B699" s="135"/>
      <c r="C699" s="135"/>
      <c r="D699" s="106" t="s">
        <v>5</v>
      </c>
      <c r="E699" s="106"/>
      <c r="F699" s="106"/>
      <c r="G699" s="106"/>
      <c r="H699" s="116"/>
      <c r="I699" s="116"/>
      <c r="J699" s="116"/>
      <c r="K699" s="116"/>
      <c r="L699" s="116"/>
      <c r="M699" s="116"/>
      <c r="N699" s="116"/>
      <c r="O699" s="116"/>
      <c r="P699" s="116"/>
    </row>
    <row r="700" spans="1:16" x14ac:dyDescent="0.25">
      <c r="A700" s="135"/>
      <c r="B700" s="135"/>
      <c r="C700" s="135"/>
      <c r="D700" s="106" t="s">
        <v>6</v>
      </c>
      <c r="E700" s="86">
        <v>3000</v>
      </c>
      <c r="F700" s="86">
        <v>895</v>
      </c>
      <c r="G700" s="86">
        <f>E700-F700</f>
        <v>2105</v>
      </c>
      <c r="H700" s="116">
        <v>3000</v>
      </c>
      <c r="I700" s="116">
        <v>895</v>
      </c>
      <c r="J700" s="116">
        <v>2105</v>
      </c>
      <c r="K700" s="116">
        <v>3000</v>
      </c>
      <c r="L700" s="116">
        <v>895</v>
      </c>
      <c r="M700" s="116">
        <v>2105</v>
      </c>
      <c r="N700" s="116"/>
      <c r="O700" s="116"/>
      <c r="P700" s="116"/>
    </row>
    <row r="701" spans="1:16" x14ac:dyDescent="0.25">
      <c r="A701" s="135"/>
      <c r="B701" s="135"/>
      <c r="C701" s="135"/>
      <c r="D701" s="106" t="s">
        <v>7</v>
      </c>
      <c r="E701" s="106"/>
      <c r="F701" s="106"/>
      <c r="G701" s="106"/>
      <c r="H701" s="116"/>
      <c r="I701" s="116"/>
      <c r="J701" s="116"/>
      <c r="K701" s="116"/>
      <c r="L701" s="116"/>
      <c r="M701" s="116"/>
      <c r="N701" s="116"/>
      <c r="O701" s="116"/>
      <c r="P701" s="116"/>
    </row>
    <row r="702" spans="1:16" x14ac:dyDescent="0.25">
      <c r="A702" s="135"/>
      <c r="B702" s="135"/>
      <c r="C702" s="136"/>
      <c r="D702" s="106" t="s">
        <v>8</v>
      </c>
      <c r="E702" s="86">
        <f>SUM(E700:E701)</f>
        <v>3000</v>
      </c>
      <c r="F702" s="86">
        <f t="shared" ref="F702:G702" si="40">SUM(F700:F701)</f>
        <v>895</v>
      </c>
      <c r="G702" s="86">
        <f t="shared" si="40"/>
        <v>2105</v>
      </c>
      <c r="H702" s="116">
        <v>3000</v>
      </c>
      <c r="I702" s="116">
        <v>895</v>
      </c>
      <c r="J702" s="116">
        <v>2105</v>
      </c>
      <c r="K702" s="116">
        <v>3000</v>
      </c>
      <c r="L702" s="116">
        <v>895</v>
      </c>
      <c r="M702" s="116">
        <v>2105</v>
      </c>
      <c r="N702" s="116"/>
      <c r="O702" s="116"/>
      <c r="P702" s="116"/>
    </row>
    <row r="703" spans="1:16" ht="15" customHeight="1" x14ac:dyDescent="0.25">
      <c r="A703" s="135"/>
      <c r="B703" s="135"/>
      <c r="C703" s="134" t="s">
        <v>239</v>
      </c>
      <c r="D703" s="106" t="s">
        <v>4</v>
      </c>
      <c r="E703" s="106"/>
      <c r="F703" s="106"/>
      <c r="G703" s="106"/>
      <c r="H703" s="116"/>
      <c r="I703" s="116"/>
      <c r="J703" s="116"/>
      <c r="K703" s="116"/>
      <c r="L703" s="116"/>
      <c r="M703" s="116"/>
      <c r="N703" s="116"/>
      <c r="O703" s="116"/>
      <c r="P703" s="116"/>
    </row>
    <row r="704" spans="1:16" x14ac:dyDescent="0.25">
      <c r="A704" s="135"/>
      <c r="B704" s="135"/>
      <c r="C704" s="135"/>
      <c r="D704" s="106" t="s">
        <v>5</v>
      </c>
      <c r="E704" s="106"/>
      <c r="F704" s="106"/>
      <c r="G704" s="106"/>
      <c r="H704" s="116"/>
      <c r="I704" s="116"/>
      <c r="J704" s="116"/>
      <c r="K704" s="116"/>
      <c r="L704" s="116"/>
      <c r="M704" s="116"/>
      <c r="N704" s="116"/>
      <c r="O704" s="116"/>
      <c r="P704" s="116"/>
    </row>
    <row r="705" spans="1:19" x14ac:dyDescent="0.25">
      <c r="A705" s="135"/>
      <c r="B705" s="135"/>
      <c r="C705" s="135"/>
      <c r="D705" s="106" t="s">
        <v>6</v>
      </c>
      <c r="E705" s="86">
        <v>690</v>
      </c>
      <c r="F705" s="86">
        <v>451</v>
      </c>
      <c r="G705" s="86">
        <f>E705-F705</f>
        <v>239</v>
      </c>
      <c r="H705" s="116">
        <v>690</v>
      </c>
      <c r="I705" s="116">
        <v>451</v>
      </c>
      <c r="J705" s="116">
        <v>239</v>
      </c>
      <c r="K705" s="116">
        <v>690</v>
      </c>
      <c r="L705" s="116">
        <v>451</v>
      </c>
      <c r="M705" s="116">
        <v>239</v>
      </c>
      <c r="N705" s="116"/>
      <c r="O705" s="116"/>
      <c r="P705" s="116"/>
    </row>
    <row r="706" spans="1:19" x14ac:dyDescent="0.25">
      <c r="A706" s="135"/>
      <c r="B706" s="135"/>
      <c r="C706" s="135"/>
      <c r="D706" s="106" t="s">
        <v>7</v>
      </c>
      <c r="E706" s="106"/>
      <c r="F706" s="106"/>
      <c r="G706" s="106"/>
      <c r="H706" s="116"/>
      <c r="I706" s="116"/>
      <c r="J706" s="116"/>
      <c r="K706" s="116"/>
      <c r="L706" s="116"/>
      <c r="M706" s="116"/>
      <c r="N706" s="116"/>
      <c r="O706" s="116"/>
      <c r="P706" s="116"/>
    </row>
    <row r="707" spans="1:19" x14ac:dyDescent="0.25">
      <c r="A707" s="135"/>
      <c r="B707" s="135"/>
      <c r="C707" s="136"/>
      <c r="D707" s="106" t="s">
        <v>8</v>
      </c>
      <c r="E707" s="86">
        <f>SUM(E705:E706)</f>
        <v>690</v>
      </c>
      <c r="F707" s="86">
        <f t="shared" ref="F707:G707" si="41">SUM(F705:F706)</f>
        <v>451</v>
      </c>
      <c r="G707" s="86">
        <f t="shared" si="41"/>
        <v>239</v>
      </c>
      <c r="H707" s="116">
        <v>690</v>
      </c>
      <c r="I707" s="116">
        <v>451</v>
      </c>
      <c r="J707" s="116">
        <v>239</v>
      </c>
      <c r="K707" s="116">
        <v>690</v>
      </c>
      <c r="L707" s="116">
        <v>451</v>
      </c>
      <c r="M707" s="116">
        <v>239</v>
      </c>
      <c r="N707" s="116"/>
      <c r="O707" s="116"/>
      <c r="P707" s="116"/>
    </row>
    <row r="708" spans="1:19" ht="15" customHeight="1" x14ac:dyDescent="0.25">
      <c r="A708" s="135"/>
      <c r="B708" s="135"/>
      <c r="C708" s="134" t="s">
        <v>168</v>
      </c>
      <c r="D708" s="106" t="s">
        <v>4</v>
      </c>
      <c r="E708" s="106"/>
      <c r="F708" s="106"/>
      <c r="G708" s="106"/>
      <c r="H708" s="116"/>
      <c r="I708" s="116"/>
      <c r="J708" s="116"/>
      <c r="K708" s="116"/>
      <c r="L708" s="116"/>
      <c r="M708" s="116"/>
      <c r="N708" s="116"/>
      <c r="O708" s="116"/>
      <c r="P708" s="116"/>
    </row>
    <row r="709" spans="1:19" x14ac:dyDescent="0.25">
      <c r="A709" s="135"/>
      <c r="B709" s="135"/>
      <c r="C709" s="135"/>
      <c r="D709" s="106" t="s">
        <v>5</v>
      </c>
      <c r="E709" s="106"/>
      <c r="F709" s="106"/>
      <c r="G709" s="106"/>
      <c r="H709" s="116"/>
      <c r="I709" s="116"/>
      <c r="J709" s="116"/>
      <c r="K709" s="116"/>
      <c r="L709" s="116"/>
      <c r="M709" s="116"/>
      <c r="N709" s="116"/>
      <c r="O709" s="116"/>
      <c r="P709" s="116"/>
    </row>
    <row r="710" spans="1:19" x14ac:dyDescent="0.25">
      <c r="A710" s="135"/>
      <c r="B710" s="135"/>
      <c r="C710" s="135"/>
      <c r="D710" s="106" t="s">
        <v>6</v>
      </c>
      <c r="E710" s="86">
        <v>1190</v>
      </c>
      <c r="F710" s="86">
        <v>633</v>
      </c>
      <c r="G710" s="86">
        <f>E710-F710</f>
        <v>557</v>
      </c>
      <c r="H710" s="116">
        <v>1190</v>
      </c>
      <c r="I710" s="116">
        <v>633</v>
      </c>
      <c r="J710" s="116">
        <v>557</v>
      </c>
      <c r="K710" s="116">
        <v>1190</v>
      </c>
      <c r="L710" s="116">
        <v>633</v>
      </c>
      <c r="M710" s="116">
        <v>557</v>
      </c>
      <c r="N710" s="116"/>
      <c r="O710" s="116"/>
      <c r="P710" s="116"/>
    </row>
    <row r="711" spans="1:19" x14ac:dyDescent="0.25">
      <c r="A711" s="135"/>
      <c r="B711" s="135"/>
      <c r="C711" s="135"/>
      <c r="D711" s="106" t="s">
        <v>7</v>
      </c>
      <c r="E711" s="106"/>
      <c r="F711" s="106"/>
      <c r="G711" s="106"/>
      <c r="H711" s="116"/>
      <c r="I711" s="116"/>
      <c r="J711" s="116"/>
      <c r="K711" s="116"/>
      <c r="L711" s="116"/>
      <c r="M711" s="116"/>
      <c r="N711" s="116"/>
      <c r="O711" s="116"/>
      <c r="P711" s="116"/>
    </row>
    <row r="712" spans="1:19" x14ac:dyDescent="0.25">
      <c r="A712" s="136"/>
      <c r="B712" s="136"/>
      <c r="C712" s="136"/>
      <c r="D712" s="106" t="s">
        <v>8</v>
      </c>
      <c r="E712" s="86">
        <f>SUM(E710:E711)</f>
        <v>1190</v>
      </c>
      <c r="F712" s="86">
        <f t="shared" ref="F712:G712" si="42">SUM(F710:F711)</f>
        <v>633</v>
      </c>
      <c r="G712" s="86">
        <f t="shared" si="42"/>
        <v>557</v>
      </c>
      <c r="H712" s="116">
        <v>1190</v>
      </c>
      <c r="I712" s="116">
        <v>633</v>
      </c>
      <c r="J712" s="116">
        <v>557</v>
      </c>
      <c r="K712" s="116">
        <v>1190</v>
      </c>
      <c r="L712" s="116">
        <v>633</v>
      </c>
      <c r="M712" s="116">
        <v>557</v>
      </c>
      <c r="N712" s="116"/>
      <c r="O712" s="116"/>
      <c r="P712" s="116"/>
    </row>
    <row r="714" spans="1:19" ht="51.75" customHeight="1" x14ac:dyDescent="0.25">
      <c r="A714" s="153" t="s">
        <v>16</v>
      </c>
      <c r="B714" s="153"/>
      <c r="C714" s="190" t="s">
        <v>118</v>
      </c>
      <c r="D714" s="190"/>
      <c r="E714" s="190"/>
      <c r="F714" s="190"/>
      <c r="G714" s="190"/>
      <c r="H714" s="190"/>
      <c r="I714" s="190"/>
      <c r="J714" s="190"/>
      <c r="K714" s="96"/>
      <c r="L714" s="96"/>
      <c r="M714" s="96"/>
      <c r="N714" s="96"/>
      <c r="O714" s="96"/>
      <c r="P714" s="96"/>
      <c r="Q714" s="96"/>
      <c r="R714" s="96"/>
      <c r="S714" s="96"/>
    </row>
  </sheetData>
  <mergeCells count="224">
    <mergeCell ref="F1:G1"/>
    <mergeCell ref="A3:J3"/>
    <mergeCell ref="A5:P5"/>
    <mergeCell ref="A8:A9"/>
    <mergeCell ref="B8:B9"/>
    <mergeCell ref="C8:C9"/>
    <mergeCell ref="D8:D9"/>
    <mergeCell ref="E8:G8"/>
    <mergeCell ref="H8:J8"/>
    <mergeCell ref="K8:M8"/>
    <mergeCell ref="N8:P8"/>
    <mergeCell ref="B41:B85"/>
    <mergeCell ref="C116:M116"/>
    <mergeCell ref="C117:M117"/>
    <mergeCell ref="C118:M118"/>
    <mergeCell ref="C119:M119"/>
    <mergeCell ref="A11:A40"/>
    <mergeCell ref="B11:B40"/>
    <mergeCell ref="C11:C15"/>
    <mergeCell ref="C16:C20"/>
    <mergeCell ref="C21:C25"/>
    <mergeCell ref="C26:C30"/>
    <mergeCell ref="C31:C35"/>
    <mergeCell ref="A86:A119"/>
    <mergeCell ref="B86:B115"/>
    <mergeCell ref="C86:C90"/>
    <mergeCell ref="C91:C95"/>
    <mergeCell ref="C111:C115"/>
    <mergeCell ref="C36:C40"/>
    <mergeCell ref="C41:C45"/>
    <mergeCell ref="C46:C50"/>
    <mergeCell ref="C51:C55"/>
    <mergeCell ref="C56:C60"/>
    <mergeCell ref="C61:C65"/>
    <mergeCell ref="C96:C100"/>
    <mergeCell ref="C101:C105"/>
    <mergeCell ref="C106:C110"/>
    <mergeCell ref="C66:C70"/>
    <mergeCell ref="C71:C75"/>
    <mergeCell ref="A120:A159"/>
    <mergeCell ref="B120:B139"/>
    <mergeCell ref="C120:C124"/>
    <mergeCell ref="C125:C129"/>
    <mergeCell ref="C130:C134"/>
    <mergeCell ref="C135:C139"/>
    <mergeCell ref="C190:C194"/>
    <mergeCell ref="C195:C199"/>
    <mergeCell ref="A160:A203"/>
    <mergeCell ref="B160:B174"/>
    <mergeCell ref="C160:C164"/>
    <mergeCell ref="C165:C169"/>
    <mergeCell ref="C170:C174"/>
    <mergeCell ref="B175:B179"/>
    <mergeCell ref="C175:C179"/>
    <mergeCell ref="B180:B199"/>
    <mergeCell ref="C180:C184"/>
    <mergeCell ref="C185:C189"/>
    <mergeCell ref="B140:B149"/>
    <mergeCell ref="C140:C144"/>
    <mergeCell ref="C145:C149"/>
    <mergeCell ref="B150:B159"/>
    <mergeCell ref="C150:C154"/>
    <mergeCell ref="C155:C159"/>
    <mergeCell ref="A277:A283"/>
    <mergeCell ref="A272:A276"/>
    <mergeCell ref="C239:C243"/>
    <mergeCell ref="C244:C248"/>
    <mergeCell ref="C249:C253"/>
    <mergeCell ref="C254:C258"/>
    <mergeCell ref="C259:C263"/>
    <mergeCell ref="C264:C268"/>
    <mergeCell ref="A204:A271"/>
    <mergeCell ref="B204:B223"/>
    <mergeCell ref="C204:C208"/>
    <mergeCell ref="C209:C213"/>
    <mergeCell ref="C214:C218"/>
    <mergeCell ref="C219:C223"/>
    <mergeCell ref="C224:C228"/>
    <mergeCell ref="C229:C233"/>
    <mergeCell ref="C234:C238"/>
    <mergeCell ref="B224:B268"/>
    <mergeCell ref="A334:A336"/>
    <mergeCell ref="C314:C318"/>
    <mergeCell ref="C319:C323"/>
    <mergeCell ref="C324:C328"/>
    <mergeCell ref="B329:B333"/>
    <mergeCell ref="C329:C333"/>
    <mergeCell ref="A284:A333"/>
    <mergeCell ref="B284:B293"/>
    <mergeCell ref="C284:C288"/>
    <mergeCell ref="C289:C293"/>
    <mergeCell ref="B294:B298"/>
    <mergeCell ref="C294:C298"/>
    <mergeCell ref="B299:B328"/>
    <mergeCell ref="C299:C303"/>
    <mergeCell ref="C304:C308"/>
    <mergeCell ref="C309:C313"/>
    <mergeCell ref="A714:B714"/>
    <mergeCell ref="C714:J714"/>
    <mergeCell ref="A693:A712"/>
    <mergeCell ref="B693:B712"/>
    <mergeCell ref="C693:C697"/>
    <mergeCell ref="C698:C702"/>
    <mergeCell ref="C703:C707"/>
    <mergeCell ref="C708:C712"/>
    <mergeCell ref="A681:A692"/>
    <mergeCell ref="B681:B685"/>
    <mergeCell ref="B686:B690"/>
    <mergeCell ref="C686:C690"/>
    <mergeCell ref="C681:C685"/>
    <mergeCell ref="A638:A680"/>
    <mergeCell ref="B638:B657"/>
    <mergeCell ref="C638:C642"/>
    <mergeCell ref="C643:C647"/>
    <mergeCell ref="C648:C652"/>
    <mergeCell ref="C653:C657"/>
    <mergeCell ref="B658:B677"/>
    <mergeCell ref="C658:C662"/>
    <mergeCell ref="C582:C586"/>
    <mergeCell ref="C587:C591"/>
    <mergeCell ref="C592:C596"/>
    <mergeCell ref="C597:C601"/>
    <mergeCell ref="C668:C672"/>
    <mergeCell ref="C673:C677"/>
    <mergeCell ref="C663:C667"/>
    <mergeCell ref="B467:B636"/>
    <mergeCell ref="C467:C471"/>
    <mergeCell ref="C472:C476"/>
    <mergeCell ref="C477:C481"/>
    <mergeCell ref="C482:C486"/>
    <mergeCell ref="C487:C491"/>
    <mergeCell ref="C572:C576"/>
    <mergeCell ref="C577:C581"/>
    <mergeCell ref="C492:C496"/>
    <mergeCell ref="A41:A85"/>
    <mergeCell ref="C76:C80"/>
    <mergeCell ref="C81:C85"/>
    <mergeCell ref="C407:C411"/>
    <mergeCell ref="C412:C416"/>
    <mergeCell ref="C397:C401"/>
    <mergeCell ref="C402:C406"/>
    <mergeCell ref="C372:C376"/>
    <mergeCell ref="A347:A637"/>
    <mergeCell ref="B347:B466"/>
    <mergeCell ref="C497:C501"/>
    <mergeCell ref="C637:J637"/>
    <mergeCell ref="C432:C436"/>
    <mergeCell ref="C377:C381"/>
    <mergeCell ref="C382:C386"/>
    <mergeCell ref="C387:C391"/>
    <mergeCell ref="C392:C396"/>
    <mergeCell ref="C632:C636"/>
    <mergeCell ref="C602:C606"/>
    <mergeCell ref="C607:C611"/>
    <mergeCell ref="C612:C616"/>
    <mergeCell ref="C617:C621"/>
    <mergeCell ref="C622:C626"/>
    <mergeCell ref="C627:C631"/>
    <mergeCell ref="A337:A346"/>
    <mergeCell ref="C567:C571"/>
    <mergeCell ref="C512:C516"/>
    <mergeCell ref="C517:C521"/>
    <mergeCell ref="C522:C526"/>
    <mergeCell ref="C437:C441"/>
    <mergeCell ref="C357:C361"/>
    <mergeCell ref="C362:C366"/>
    <mergeCell ref="C367:C371"/>
    <mergeCell ref="C547:C551"/>
    <mergeCell ref="C552:C556"/>
    <mergeCell ref="C562:C566"/>
    <mergeCell ref="C442:C446"/>
    <mergeCell ref="C447:C451"/>
    <mergeCell ref="C452:C456"/>
    <mergeCell ref="C457:C461"/>
    <mergeCell ref="C462:C466"/>
    <mergeCell ref="C342:M342"/>
    <mergeCell ref="C343:M343"/>
    <mergeCell ref="C427:C431"/>
    <mergeCell ref="C557:C561"/>
    <mergeCell ref="C527:C531"/>
    <mergeCell ref="C532:C536"/>
    <mergeCell ref="C537:C541"/>
    <mergeCell ref="C200:M200"/>
    <mergeCell ref="C201:M201"/>
    <mergeCell ref="C202:M202"/>
    <mergeCell ref="C203:M203"/>
    <mergeCell ref="C269:M269"/>
    <mergeCell ref="C270:M270"/>
    <mergeCell ref="C271:M271"/>
    <mergeCell ref="C272:M272"/>
    <mergeCell ref="C273:M273"/>
    <mergeCell ref="C274:M274"/>
    <mergeCell ref="C275:M275"/>
    <mergeCell ref="C276:M276"/>
    <mergeCell ref="C277:M277"/>
    <mergeCell ref="C278:M278"/>
    <mergeCell ref="C279:M279"/>
    <mergeCell ref="C280:M280"/>
    <mergeCell ref="C281:M281"/>
    <mergeCell ref="C282:M282"/>
    <mergeCell ref="C344:M344"/>
    <mergeCell ref="C345:M345"/>
    <mergeCell ref="C346:M346"/>
    <mergeCell ref="C678:M678"/>
    <mergeCell ref="C679:M679"/>
    <mergeCell ref="C680:M680"/>
    <mergeCell ref="C691:M691"/>
    <mergeCell ref="C692:M692"/>
    <mergeCell ref="C283:M283"/>
    <mergeCell ref="C334:M334"/>
    <mergeCell ref="C335:M335"/>
    <mergeCell ref="C336:M336"/>
    <mergeCell ref="C337:M337"/>
    <mergeCell ref="C338:M338"/>
    <mergeCell ref="C339:M339"/>
    <mergeCell ref="C340:M340"/>
    <mergeCell ref="C341:M341"/>
    <mergeCell ref="C502:C506"/>
    <mergeCell ref="C507:C511"/>
    <mergeCell ref="C542:C546"/>
    <mergeCell ref="C347:C351"/>
    <mergeCell ref="C352:C356"/>
    <mergeCell ref="C417:C421"/>
    <mergeCell ref="C422:C4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2017</vt:lpstr>
      <vt:lpstr>2017 (1)</vt:lpstr>
      <vt:lpstr>2018</vt:lpstr>
      <vt:lpstr>'2017'!Заголовки_для_печати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Ланин Александр Олегович</dc:creator>
  <cp:lastModifiedBy>Ланин Александр Олегович</cp:lastModifiedBy>
  <cp:lastPrinted>2018-10-19T06:37:55Z</cp:lastPrinted>
  <dcterms:created xsi:type="dcterms:W3CDTF">2016-04-11T13:50:09Z</dcterms:created>
  <dcterms:modified xsi:type="dcterms:W3CDTF">2018-10-19T06:40:08Z</dcterms:modified>
</cp:coreProperties>
</file>